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rueba\Desktop\ETICA Y TRANSPARENCIA MARZO 2025\"/>
    </mc:Choice>
  </mc:AlternateContent>
  <xr:revisionPtr revIDLastSave="0" documentId="13_ncr:1_{72AB429F-CC9A-4CC3-A7F0-BE61CB1CFCCD}" xr6:coauthVersionLast="47" xr6:coauthVersionMax="47" xr10:uidLastSave="{00000000-0000-0000-0000-000000000000}"/>
  <bookViews>
    <workbookView xWindow="-120" yWindow="-120" windowWidth="20730" windowHeight="11160" tabRatio="601" activeTab="2" xr2:uid="{00000000-000D-0000-FFFF-FFFF00000000}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E71" i="3"/>
  <c r="E68" i="3"/>
  <c r="E63" i="3"/>
  <c r="E53" i="3"/>
  <c r="E45" i="3"/>
  <c r="E37" i="3"/>
  <c r="E27" i="3"/>
  <c r="E17" i="3"/>
  <c r="E11" i="3"/>
  <c r="D71" i="3"/>
  <c r="D68" i="3"/>
  <c r="D63" i="3"/>
  <c r="D53" i="3"/>
  <c r="C45" i="3"/>
  <c r="D45" i="3"/>
  <c r="D37" i="3"/>
  <c r="D27" i="3"/>
  <c r="D17" i="3"/>
  <c r="D11" i="3"/>
  <c r="D10" i="3" s="1"/>
  <c r="C17" i="3" l="1"/>
  <c r="C53" i="3"/>
  <c r="C68" i="3"/>
  <c r="C27" i="3"/>
  <c r="M75" i="3" l="1"/>
  <c r="L75" i="3" l="1"/>
  <c r="K75" i="3" l="1"/>
  <c r="J75" i="3" l="1"/>
  <c r="I75" i="3" l="1"/>
  <c r="H75" i="3" l="1"/>
  <c r="G75" i="3"/>
  <c r="B55" i="3"/>
  <c r="F75" i="3" l="1"/>
  <c r="B53" i="3"/>
  <c r="B36" i="3"/>
  <c r="B27" i="3"/>
  <c r="B12" i="3" l="1"/>
  <c r="D75" i="3" l="1"/>
  <c r="D88" i="3" s="1"/>
  <c r="E75" i="3" l="1"/>
  <c r="C11" i="3" l="1"/>
  <c r="B11" i="3" s="1"/>
  <c r="B17" i="3"/>
  <c r="B26" i="3" l="1"/>
  <c r="B25" i="3"/>
  <c r="B24" i="3"/>
  <c r="B23" i="3"/>
  <c r="B22" i="3"/>
  <c r="B21" i="3"/>
  <c r="B20" i="3"/>
  <c r="B19" i="3"/>
  <c r="B18" i="3"/>
  <c r="B16" i="3"/>
  <c r="B13" i="3"/>
  <c r="N88" i="3"/>
  <c r="M88" i="3" l="1"/>
  <c r="L88" i="3" l="1"/>
  <c r="K88" i="3" l="1"/>
  <c r="J88" i="3" l="1"/>
  <c r="I88" i="3" l="1"/>
  <c r="H88" i="3" l="1"/>
  <c r="G88" i="3" l="1"/>
  <c r="F88" i="3" l="1"/>
  <c r="E88" i="3" l="1"/>
  <c r="B61" i="2" l="1"/>
  <c r="C74" i="3" l="1"/>
  <c r="B74" i="3" s="1"/>
  <c r="C73" i="3"/>
  <c r="B73" i="3" s="1"/>
  <c r="C72" i="3"/>
  <c r="B72" i="3" s="1"/>
  <c r="C71" i="3"/>
  <c r="B71" i="3" s="1"/>
  <c r="C70" i="3"/>
  <c r="B70" i="3" s="1"/>
  <c r="C69" i="3"/>
  <c r="B69" i="3" s="1"/>
  <c r="B68" i="3"/>
  <c r="C67" i="3"/>
  <c r="B67" i="3" s="1"/>
  <c r="C66" i="3"/>
  <c r="B65" i="3"/>
  <c r="B64" i="3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C44" i="3"/>
  <c r="B44" i="3" s="1"/>
  <c r="C43" i="3"/>
  <c r="B43" i="3" s="1"/>
  <c r="C42" i="3"/>
  <c r="B42" i="3" s="1"/>
  <c r="C41" i="3"/>
  <c r="B41" i="3" s="1"/>
  <c r="C40" i="3"/>
  <c r="B39" i="3"/>
  <c r="B15" i="3"/>
  <c r="B28" i="3"/>
  <c r="B29" i="3"/>
  <c r="B30" i="3"/>
  <c r="B31" i="3"/>
  <c r="B32" i="3"/>
  <c r="B33" i="3"/>
  <c r="B34" i="3"/>
  <c r="B35" i="3"/>
  <c r="B38" i="3"/>
  <c r="B66" i="3" l="1"/>
  <c r="C63" i="3"/>
  <c r="B63" i="3" s="1"/>
  <c r="B46" i="3"/>
  <c r="B45" i="3"/>
  <c r="B40" i="3"/>
  <c r="C37" i="3"/>
  <c r="B37" i="3" s="1"/>
  <c r="B51" i="2"/>
  <c r="B35" i="2"/>
  <c r="B25" i="2"/>
  <c r="B15" i="2"/>
  <c r="B9" i="2"/>
  <c r="C10" i="3" l="1"/>
  <c r="B10" i="3" s="1"/>
  <c r="B75" i="3" s="1"/>
  <c r="B88" i="3" s="1"/>
  <c r="B73" i="2"/>
  <c r="B8" i="2" s="1"/>
  <c r="C75" i="3" l="1"/>
  <c r="C88" i="3" s="1"/>
  <c r="B86" i="2"/>
</calcChain>
</file>

<file path=xl/sharedStrings.xml><?xml version="1.0" encoding="utf-8"?>
<sst xmlns="http://schemas.openxmlformats.org/spreadsheetml/2006/main" count="201" uniqueCount="116">
  <si>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</si>
  <si>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</si>
  <si>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</si>
  <si>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</si>
  <si>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</si>
  <si>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</si>
  <si>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</si>
  <si>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</si>
  <si>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</si>
  <si>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</si>
  <si>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</si>
  <si>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</si>
  <si>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</si>
  <si>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</si>
  <si>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</si>
  <si>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</si>
  <si>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</si>
  <si>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</si>
  <si>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</si>
  <si>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</si>
  <si>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</si>
  <si>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</si>
  <si>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</si>
  <si>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</si>
  <si>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</si>
  <si>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</si>
  <si>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</si>
  <si>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</si>
  <si>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</si>
  <si>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</si>
  <si>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</si>
  <si>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</si>
  <si>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</si>
  <si>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</si>
  <si>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</si>
  <si>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</si>
  <si>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</si>
  <si>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</si>
  <si>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</si>
  <si>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</si>
  <si>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</si>
  <si>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</si>
  <si>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</si>
  <si>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</si>
  <si>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</si>
  <si>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</si>
  <si>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</si>
  <si>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</si>
  <si>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</si>
  <si>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</si>
  <si>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</si>
  <si>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</si>
  <si>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</si>
  <si>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</si>
  <si>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</si>
  <si>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</si>
  <si>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</si>
  <si>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</si>
  <si>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</si>
  <si>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</si>
  <si>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</si>
  <si>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</si>
  <si>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</si>
  <si>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</si>
  <si>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</si>
  <si>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</si>
  <si>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</si>
  <si>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</si>
  <si>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</si>
  <si>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</si>
  <si>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</si>
  <si>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</si>
  <si>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</si>
  <si>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</si>
  <si>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</si>
  <si>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</si>
  <si>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</si>
  <si>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</si>
  <si>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</si>
  <si>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</si>
  <si>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</si>
  <si>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</si>
  <si>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</si>
  <si>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</si>
  <si>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</si>
  <si>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</si>
  <si>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</si>
  <si>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</si>
  <si>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</si>
  <si>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</si>
  <si>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</si>
  <si>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</si>
  <si>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</si>
  <si>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</si>
  <si>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</si>
  <si>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</si>
  <si>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</si>
  <si>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</si>
  <si>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</si>
  <si>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</si>
  <si>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</si>
  <si>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</si>
  <si>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</si>
  <si>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</si>
  <si>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</si>
  <si>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</si>
  <si>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</si>
  <si>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</si>
  <si>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</si>
  <si>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</si>
  <si>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</si>
  <si>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Dr. Carlos Modesto Guzman Valerio</t>
  </si>
  <si>
    <t>AL 31 MARZO 2025</t>
  </si>
  <si>
    <t>Lic. Osvaldo Cruz Polanco</t>
  </si>
  <si>
    <t>PLANILLA DE INGRESOS Y EGRESOS</t>
  </si>
  <si>
    <t>Enc. Seccion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</si>
</sst>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0" fontId="14" fillId="0" borderId="0" xfId="0" applyFont="1" applyAlignment="1">
      <alignment horizontal="center"/>
    </xf>
    <xf numFmtId="2" fontId="15" fillId="0" borderId="1" xfId="1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5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vertical="center" wrapText="1"/>
    </xf>
    <xf numFmtId="2" fontId="3" fillId="0" borderId="0" xfId="0" applyNumberFormat="1" applyFont="1"/>
    <xf numFmtId="2" fontId="5" fillId="0" borderId="0" xfId="0" applyNumberFormat="1" applyFont="1"/>
    <xf numFmtId="2" fontId="0" fillId="0" borderId="0" xfId="1" applyNumberFormat="1" applyFont="1"/>
    <xf numFmtId="2" fontId="15" fillId="0" borderId="0" xfId="1" applyNumberFormat="1" applyFont="1"/>
    <xf numFmtId="2" fontId="15" fillId="0" borderId="0" xfId="0" applyNumberFormat="1" applyFont="1"/>
    <xf numFmtId="2" fontId="15" fillId="0" borderId="0" xfId="1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Egresos'!$B$10:$B$75</c:f>
              <c:numCache>
                <c:formatCode>#,##0.00</c:formatCode>
                <c:ptCount val="66"/>
                <c:pt idx="0">
                  <c:v>48365780.469999999</c:v>
                </c:pt>
                <c:pt idx="1">
                  <c:v>35026555.460000001</c:v>
                </c:pt>
                <c:pt idx="2">
                  <c:v>28367450.649999999</c:v>
                </c:pt>
                <c:pt idx="3">
                  <c:v>2652000</c:v>
                </c:pt>
                <c:pt idx="4">
                  <c:v>0</c:v>
                </c:pt>
                <c:pt idx="5">
                  <c:v>0</c:v>
                </c:pt>
                <c:pt idx="6">
                  <c:v>4007104.81</c:v>
                </c:pt>
                <c:pt idx="7">
                  <c:v>4581651.25</c:v>
                </c:pt>
                <c:pt idx="8">
                  <c:v>2179051.2199999997</c:v>
                </c:pt>
                <c:pt idx="9">
                  <c:v>359299.98</c:v>
                </c:pt>
                <c:pt idx="10">
                  <c:v>571982.5</c:v>
                </c:pt>
                <c:pt idx="11">
                  <c:v>0</c:v>
                </c:pt>
                <c:pt idx="12">
                  <c:v>365711.1</c:v>
                </c:pt>
                <c:pt idx="13">
                  <c:v>458444.56</c:v>
                </c:pt>
                <c:pt idx="14">
                  <c:v>0</c:v>
                </c:pt>
                <c:pt idx="15">
                  <c:v>135000</c:v>
                </c:pt>
                <c:pt idx="16">
                  <c:v>512161.89</c:v>
                </c:pt>
                <c:pt idx="17">
                  <c:v>5015473.76</c:v>
                </c:pt>
                <c:pt idx="18">
                  <c:v>458342.55</c:v>
                </c:pt>
                <c:pt idx="19">
                  <c:v>0</c:v>
                </c:pt>
                <c:pt idx="20">
                  <c:v>0</c:v>
                </c:pt>
                <c:pt idx="21">
                  <c:v>105000.29</c:v>
                </c:pt>
                <c:pt idx="22">
                  <c:v>0</c:v>
                </c:pt>
                <c:pt idx="23">
                  <c:v>0</c:v>
                </c:pt>
                <c:pt idx="24">
                  <c:v>3684131.86</c:v>
                </c:pt>
                <c:pt idx="25">
                  <c:v>0</c:v>
                </c:pt>
                <c:pt idx="26">
                  <c:v>767999.06</c:v>
                </c:pt>
                <c:pt idx="27">
                  <c:v>3742100</c:v>
                </c:pt>
                <c:pt idx="28">
                  <c:v>3742100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48365780.469999999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Egresos'!$C$10:$C$75</c:f>
              <c:numCache>
                <c:formatCode>#,##0.00</c:formatCode>
                <c:ptCount val="66"/>
                <c:pt idx="0">
                  <c:v>13453771.73</c:v>
                </c:pt>
                <c:pt idx="1">
                  <c:v>11294839.1</c:v>
                </c:pt>
                <c:pt idx="2">
                  <c:v>9114429.2899999991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1296409.81</c:v>
                </c:pt>
                <c:pt idx="7">
                  <c:v>1305510.6499999999</c:v>
                </c:pt>
                <c:pt idx="8">
                  <c:v>669623.12</c:v>
                </c:pt>
                <c:pt idx="9">
                  <c:v>0</c:v>
                </c:pt>
                <c:pt idx="10">
                  <c:v>284087.5</c:v>
                </c:pt>
                <c:pt idx="11">
                  <c:v>0</c:v>
                </c:pt>
                <c:pt idx="12">
                  <c:v>158105.54999999999</c:v>
                </c:pt>
                <c:pt idx="13">
                  <c:v>148694.48000000001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853421.98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853421.98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13453771.73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Egresos'!$D$10:$D$75</c:f>
              <c:numCache>
                <c:formatCode>#,##0.00</c:formatCode>
                <c:ptCount val="66"/>
                <c:pt idx="0">
                  <c:v>14629741.35</c:v>
                </c:pt>
                <c:pt idx="1">
                  <c:v>12115855.290000001</c:v>
                </c:pt>
                <c:pt idx="2">
                  <c:v>9862647.3900000006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1369207.9</c:v>
                </c:pt>
                <c:pt idx="7">
                  <c:v>1506719.36</c:v>
                </c:pt>
                <c:pt idx="8">
                  <c:v>619708.15</c:v>
                </c:pt>
                <c:pt idx="9">
                  <c:v>289299.99</c:v>
                </c:pt>
                <c:pt idx="10">
                  <c:v>287895</c:v>
                </c:pt>
                <c:pt idx="11">
                  <c:v>0</c:v>
                </c:pt>
                <c:pt idx="12">
                  <c:v>110103.7</c:v>
                </c:pt>
                <c:pt idx="13">
                  <c:v>154712.51999999999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957166.7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957166.7</c:v>
                </c:pt>
                <c:pt idx="25">
                  <c:v>0</c:v>
                </c:pt>
                <c:pt idx="26">
                  <c:v>0</c:v>
                </c:pt>
                <c:pt idx="27">
                  <c:v>50000</c:v>
                </c:pt>
                <c:pt idx="28">
                  <c:v>50000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14629741.35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Egresos'!$E$10:$E$75</c:f>
              <c:numCache>
                <c:formatCode>#,##0.00</c:formatCode>
                <c:ptCount val="66"/>
                <c:pt idx="0">
                  <c:v>20282267.390000001</c:v>
                </c:pt>
                <c:pt idx="1">
                  <c:v>11615861.07</c:v>
                </c:pt>
                <c:pt idx="2">
                  <c:v>9390373.9700000007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1341487.1000000001</c:v>
                </c:pt>
                <c:pt idx="7">
                  <c:v>1769421.2400000002</c:v>
                </c:pt>
                <c:pt idx="8">
                  <c:v>889719.95</c:v>
                </c:pt>
                <c:pt idx="9">
                  <c:v>69999.990000000005</c:v>
                </c:pt>
                <c:pt idx="10">
                  <c:v>0</c:v>
                </c:pt>
                <c:pt idx="11">
                  <c:v>0</c:v>
                </c:pt>
                <c:pt idx="12">
                  <c:v>97501.85</c:v>
                </c:pt>
                <c:pt idx="13">
                  <c:v>155037.56</c:v>
                </c:pt>
                <c:pt idx="14">
                  <c:v>0</c:v>
                </c:pt>
                <c:pt idx="15">
                  <c:v>45000</c:v>
                </c:pt>
                <c:pt idx="16">
                  <c:v>512161.89</c:v>
                </c:pt>
                <c:pt idx="17">
                  <c:v>3204885.08</c:v>
                </c:pt>
                <c:pt idx="18">
                  <c:v>458342.55</c:v>
                </c:pt>
                <c:pt idx="19">
                  <c:v>0</c:v>
                </c:pt>
                <c:pt idx="20">
                  <c:v>0</c:v>
                </c:pt>
                <c:pt idx="21">
                  <c:v>105000.29</c:v>
                </c:pt>
                <c:pt idx="22">
                  <c:v>0</c:v>
                </c:pt>
                <c:pt idx="23">
                  <c:v>0</c:v>
                </c:pt>
                <c:pt idx="24">
                  <c:v>1873543.18</c:v>
                </c:pt>
                <c:pt idx="25">
                  <c:v>0</c:v>
                </c:pt>
                <c:pt idx="26">
                  <c:v>767999.06</c:v>
                </c:pt>
                <c:pt idx="27">
                  <c:v>3692100</c:v>
                </c:pt>
                <c:pt idx="28">
                  <c:v>3692100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20282267.390000001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Egresos'!$F$10:$F$75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Egresos'!$G$10:$G$75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Egresos'!$H$10:$H$75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Egresos'!$I$10:$I$75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Egresos'!$J$10:$J$75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Egresos'!$K$10:$K$75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Egresos'!$L$10:$L$75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Egresos'!$M$10:$M$75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3"/>
  <sheetViews>
    <sheetView showGridLines="0" topLeftCell="A76" zoomScaleNormal="100" workbookViewId="0">
      <selection activeCell="B61" sqref="B61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82" t="s">
        <v>81</v>
      </c>
      <c r="B1" s="82"/>
      <c r="D1" s="1"/>
    </row>
    <row r="2" spans="1:4" x14ac:dyDescent="0.25">
      <c r="A2" s="82" t="s">
        <v>82</v>
      </c>
      <c r="B2" s="82"/>
      <c r="D2" s="3"/>
    </row>
    <row r="3" spans="1:4" x14ac:dyDescent="0.25">
      <c r="A3" s="82">
        <v>2024</v>
      </c>
      <c r="B3" s="82"/>
      <c r="D3" s="3"/>
    </row>
    <row r="4" spans="1:4" ht="18.75" x14ac:dyDescent="0.3">
      <c r="A4" s="82" t="s">
        <v>98</v>
      </c>
      <c r="B4" s="82"/>
      <c r="C4" s="82"/>
      <c r="D4" s="1"/>
    </row>
    <row r="5" spans="1:4" x14ac:dyDescent="0.25">
      <c r="A5" s="83" t="s">
        <v>36</v>
      </c>
      <c r="B5" s="8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4" t="s">
        <v>1</v>
      </c>
      <c r="B8" s="44">
        <f>B73</f>
        <v>265083425</v>
      </c>
      <c r="C8" s="35"/>
    </row>
    <row r="9" spans="1:4" x14ac:dyDescent="0.25">
      <c r="A9" s="36" t="s">
        <v>2</v>
      </c>
      <c r="B9" s="28">
        <f>B10+B11+B12+B13+B14</f>
        <v>177586244</v>
      </c>
      <c r="C9" s="35"/>
    </row>
    <row r="10" spans="1:4" x14ac:dyDescent="0.25">
      <c r="A10" s="38" t="s">
        <v>3</v>
      </c>
      <c r="B10" s="28">
        <v>143666630</v>
      </c>
      <c r="C10" s="35"/>
    </row>
    <row r="11" spans="1:4" x14ac:dyDescent="0.25">
      <c r="A11" s="38" t="s">
        <v>4</v>
      </c>
      <c r="B11" s="28">
        <v>18902740</v>
      </c>
      <c r="C11" s="35"/>
    </row>
    <row r="12" spans="1:4" x14ac:dyDescent="0.25">
      <c r="A12" s="38" t="s">
        <v>38</v>
      </c>
      <c r="B12" s="44">
        <v>0</v>
      </c>
      <c r="C12" s="35"/>
    </row>
    <row r="13" spans="1:4" x14ac:dyDescent="0.25">
      <c r="A13" s="38" t="s">
        <v>5</v>
      </c>
      <c r="B13" s="44">
        <v>0</v>
      </c>
      <c r="C13" s="35"/>
    </row>
    <row r="14" spans="1:4" x14ac:dyDescent="0.25">
      <c r="A14" s="38" t="s">
        <v>6</v>
      </c>
      <c r="B14" s="28">
        <v>15016874</v>
      </c>
      <c r="C14" s="35"/>
    </row>
    <row r="15" spans="1:4" x14ac:dyDescent="0.25">
      <c r="A15" s="36" t="s">
        <v>7</v>
      </c>
      <c r="B15" s="44">
        <f>B16+B17+B18+B19+B20+B21+B22+B23+B24</f>
        <v>30198208</v>
      </c>
      <c r="C15" s="35"/>
    </row>
    <row r="16" spans="1:4" x14ac:dyDescent="0.25">
      <c r="A16" s="38" t="s">
        <v>8</v>
      </c>
      <c r="B16" s="28">
        <v>9249340</v>
      </c>
      <c r="C16" s="35"/>
    </row>
    <row r="17" spans="1:3" x14ac:dyDescent="0.25">
      <c r="A17" s="38" t="s">
        <v>9</v>
      </c>
      <c r="B17" s="28">
        <v>3102280</v>
      </c>
      <c r="C17" s="35"/>
    </row>
    <row r="18" spans="1:3" ht="18" customHeight="1" x14ac:dyDescent="0.25">
      <c r="A18" s="38" t="s">
        <v>10</v>
      </c>
      <c r="B18" s="28">
        <v>3000000</v>
      </c>
      <c r="C18" s="35"/>
    </row>
    <row r="19" spans="1:3" x14ac:dyDescent="0.25">
      <c r="A19" s="38" t="s">
        <v>11</v>
      </c>
      <c r="B19" s="28">
        <v>93800</v>
      </c>
      <c r="C19" s="35"/>
    </row>
    <row r="20" spans="1:3" x14ac:dyDescent="0.25">
      <c r="A20" s="38" t="s">
        <v>12</v>
      </c>
      <c r="B20" s="28">
        <v>6330000</v>
      </c>
      <c r="C20" s="35"/>
    </row>
    <row r="21" spans="1:3" x14ac:dyDescent="0.25">
      <c r="A21" s="38" t="s">
        <v>13</v>
      </c>
      <c r="B21" s="28">
        <v>1804000</v>
      </c>
      <c r="C21" s="35"/>
    </row>
    <row r="22" spans="1:3" x14ac:dyDescent="0.25">
      <c r="A22" s="38" t="s">
        <v>14</v>
      </c>
      <c r="B22" s="28">
        <v>1680000</v>
      </c>
      <c r="C22" s="35"/>
    </row>
    <row r="23" spans="1:3" x14ac:dyDescent="0.25">
      <c r="A23" s="38" t="s">
        <v>15</v>
      </c>
      <c r="B23" s="28">
        <v>3426995</v>
      </c>
      <c r="C23" s="35"/>
    </row>
    <row r="24" spans="1:3" x14ac:dyDescent="0.25">
      <c r="A24" s="38" t="s">
        <v>39</v>
      </c>
      <c r="B24" s="28">
        <v>1511793</v>
      </c>
      <c r="C24" s="35"/>
    </row>
    <row r="25" spans="1:3" x14ac:dyDescent="0.25">
      <c r="A25" s="36" t="s">
        <v>16</v>
      </c>
      <c r="B25" s="44">
        <f>B26+B27+B28+B29+B30+B31+B32+B33+B34</f>
        <v>28878372</v>
      </c>
      <c r="C25" s="35"/>
    </row>
    <row r="26" spans="1:3" x14ac:dyDescent="0.25">
      <c r="A26" s="38" t="s">
        <v>17</v>
      </c>
      <c r="B26" s="28">
        <v>2625000</v>
      </c>
      <c r="C26" s="35"/>
    </row>
    <row r="27" spans="1:3" x14ac:dyDescent="0.25">
      <c r="A27" s="38" t="s">
        <v>18</v>
      </c>
      <c r="B27" s="28">
        <v>1205000</v>
      </c>
      <c r="C27" s="35"/>
    </row>
    <row r="28" spans="1:3" x14ac:dyDescent="0.25">
      <c r="A28" s="38" t="s">
        <v>19</v>
      </c>
      <c r="B28" s="28">
        <v>880000</v>
      </c>
      <c r="C28" s="35"/>
    </row>
    <row r="29" spans="1:3" x14ac:dyDescent="0.25">
      <c r="A29" s="38" t="s">
        <v>20</v>
      </c>
      <c r="B29" s="28">
        <v>2050000</v>
      </c>
      <c r="C29" s="35"/>
    </row>
    <row r="30" spans="1:3" x14ac:dyDescent="0.25">
      <c r="A30" s="38" t="s">
        <v>21</v>
      </c>
      <c r="B30" s="28">
        <v>950000</v>
      </c>
      <c r="C30" s="35"/>
    </row>
    <row r="31" spans="1:3" x14ac:dyDescent="0.25">
      <c r="A31" s="38" t="s">
        <v>22</v>
      </c>
      <c r="B31" s="28">
        <v>2450928</v>
      </c>
      <c r="C31" s="35"/>
    </row>
    <row r="32" spans="1:3" x14ac:dyDescent="0.25">
      <c r="A32" s="38" t="s">
        <v>23</v>
      </c>
      <c r="B32" s="28">
        <v>14172784</v>
      </c>
      <c r="C32" s="35"/>
    </row>
    <row r="33" spans="1:3" x14ac:dyDescent="0.25">
      <c r="A33" s="38" t="s">
        <v>40</v>
      </c>
      <c r="B33" s="44">
        <v>0</v>
      </c>
      <c r="C33" s="35"/>
    </row>
    <row r="34" spans="1:3" x14ac:dyDescent="0.25">
      <c r="A34" s="38" t="s">
        <v>24</v>
      </c>
      <c r="B34" s="28">
        <v>4544660</v>
      </c>
      <c r="C34" s="35"/>
    </row>
    <row r="35" spans="1:3" x14ac:dyDescent="0.25">
      <c r="A35" s="36" t="s">
        <v>25</v>
      </c>
      <c r="B35" s="44">
        <f>B36+B37+B38+B39+B40+B41+B42</f>
        <v>18000000</v>
      </c>
      <c r="C35" s="35"/>
    </row>
    <row r="36" spans="1:3" x14ac:dyDescent="0.25">
      <c r="A36" s="38" t="s">
        <v>26</v>
      </c>
      <c r="B36" s="44">
        <v>18000000</v>
      </c>
      <c r="C36" s="35"/>
    </row>
    <row r="37" spans="1:3" x14ac:dyDescent="0.25">
      <c r="A37" s="38" t="s">
        <v>41</v>
      </c>
      <c r="B37" s="28">
        <v>0</v>
      </c>
      <c r="C37" s="35"/>
    </row>
    <row r="38" spans="1:3" x14ac:dyDescent="0.25">
      <c r="A38" s="38" t="s">
        <v>42</v>
      </c>
      <c r="B38" s="44">
        <v>0</v>
      </c>
      <c r="C38" s="35"/>
    </row>
    <row r="39" spans="1:3" x14ac:dyDescent="0.25">
      <c r="A39" s="38" t="s">
        <v>43</v>
      </c>
      <c r="B39" s="44">
        <v>0</v>
      </c>
      <c r="C39" s="35"/>
    </row>
    <row r="40" spans="1:3" x14ac:dyDescent="0.25">
      <c r="A40" s="38" t="s">
        <v>44</v>
      </c>
      <c r="B40" s="44">
        <v>0</v>
      </c>
      <c r="C40" s="35"/>
    </row>
    <row r="41" spans="1:3" x14ac:dyDescent="0.25">
      <c r="A41" s="38" t="s">
        <v>27</v>
      </c>
      <c r="B41" s="44">
        <v>0</v>
      </c>
      <c r="C41" s="35"/>
    </row>
    <row r="42" spans="1:3" x14ac:dyDescent="0.25">
      <c r="A42" s="38" t="s">
        <v>45</v>
      </c>
      <c r="B42" s="44">
        <v>0</v>
      </c>
      <c r="C42" s="35"/>
    </row>
    <row r="43" spans="1:3" x14ac:dyDescent="0.25">
      <c r="A43" s="36" t="s">
        <v>46</v>
      </c>
      <c r="B43" s="44">
        <v>0</v>
      </c>
      <c r="C43" s="35"/>
    </row>
    <row r="44" spans="1:3" x14ac:dyDescent="0.25">
      <c r="A44" s="38" t="s">
        <v>47</v>
      </c>
      <c r="B44" s="44">
        <v>0</v>
      </c>
      <c r="C44" s="35"/>
    </row>
    <row r="45" spans="1:3" x14ac:dyDescent="0.25">
      <c r="A45" s="38" t="s">
        <v>48</v>
      </c>
      <c r="B45" s="44">
        <v>0</v>
      </c>
      <c r="C45" s="35"/>
    </row>
    <row r="46" spans="1:3" x14ac:dyDescent="0.25">
      <c r="A46" s="38" t="s">
        <v>49</v>
      </c>
      <c r="B46" s="44">
        <v>0</v>
      </c>
      <c r="C46" s="35"/>
    </row>
    <row r="47" spans="1:3" x14ac:dyDescent="0.25">
      <c r="A47" s="38" t="s">
        <v>50</v>
      </c>
      <c r="B47" s="44">
        <v>0</v>
      </c>
      <c r="C47" s="35"/>
    </row>
    <row r="48" spans="1:3" x14ac:dyDescent="0.25">
      <c r="A48" s="38" t="s">
        <v>51</v>
      </c>
      <c r="B48" s="44">
        <v>0</v>
      </c>
      <c r="C48" s="35"/>
    </row>
    <row r="49" spans="1:3" x14ac:dyDescent="0.25">
      <c r="A49" s="38" t="s">
        <v>52</v>
      </c>
      <c r="B49" s="44">
        <v>0</v>
      </c>
      <c r="C49" s="35"/>
    </row>
    <row r="50" spans="1:3" x14ac:dyDescent="0.25">
      <c r="A50" s="38" t="s">
        <v>53</v>
      </c>
      <c r="B50" s="44">
        <v>0</v>
      </c>
      <c r="C50" s="35"/>
    </row>
    <row r="51" spans="1:3" x14ac:dyDescent="0.25">
      <c r="A51" s="36" t="s">
        <v>28</v>
      </c>
      <c r="B51" s="44">
        <f>B52+B53+B54+B55+B56+B57+B58+B59+B60</f>
        <v>4940561</v>
      </c>
      <c r="C51" s="35"/>
    </row>
    <row r="52" spans="1:3" x14ac:dyDescent="0.25">
      <c r="A52" s="38" t="s">
        <v>29</v>
      </c>
      <c r="B52" s="28">
        <v>2857489</v>
      </c>
      <c r="C52" s="35"/>
    </row>
    <row r="53" spans="1:3" x14ac:dyDescent="0.25">
      <c r="A53" s="38" t="s">
        <v>30</v>
      </c>
      <c r="B53" s="28">
        <v>210000</v>
      </c>
      <c r="C53" s="35"/>
    </row>
    <row r="54" spans="1:3" x14ac:dyDescent="0.25">
      <c r="A54" s="38" t="s">
        <v>31</v>
      </c>
      <c r="B54" s="28">
        <v>0</v>
      </c>
      <c r="C54" s="35"/>
    </row>
    <row r="55" spans="1:3" x14ac:dyDescent="0.25">
      <c r="A55" s="38" t="s">
        <v>32</v>
      </c>
      <c r="B55" s="28">
        <v>673072</v>
      </c>
      <c r="C55" s="35"/>
    </row>
    <row r="56" spans="1:3" x14ac:dyDescent="0.25">
      <c r="A56" s="38" t="s">
        <v>33</v>
      </c>
      <c r="B56" s="28">
        <v>1200000</v>
      </c>
      <c r="C56" s="35"/>
    </row>
    <row r="57" spans="1:3" x14ac:dyDescent="0.25">
      <c r="A57" s="38" t="s">
        <v>54</v>
      </c>
      <c r="B57" s="44">
        <v>0</v>
      </c>
      <c r="C57" s="35"/>
    </row>
    <row r="58" spans="1:3" x14ac:dyDescent="0.25">
      <c r="A58" s="38" t="s">
        <v>55</v>
      </c>
      <c r="B58" s="28">
        <v>0</v>
      </c>
      <c r="C58" s="35"/>
    </row>
    <row r="59" spans="1:3" x14ac:dyDescent="0.25">
      <c r="A59" s="38" t="s">
        <v>34</v>
      </c>
      <c r="B59" s="44">
        <v>0</v>
      </c>
      <c r="C59" s="35"/>
    </row>
    <row r="60" spans="1:3" x14ac:dyDescent="0.25">
      <c r="A60" s="38" t="s">
        <v>56</v>
      </c>
      <c r="B60" s="44">
        <v>0</v>
      </c>
      <c r="C60" s="35"/>
    </row>
    <row r="61" spans="1:3" x14ac:dyDescent="0.25">
      <c r="A61" s="36" t="s">
        <v>57</v>
      </c>
      <c r="B61" s="44">
        <f>B62+B63+B64+B65</f>
        <v>5480040</v>
      </c>
      <c r="C61" s="35"/>
    </row>
    <row r="62" spans="1:3" x14ac:dyDescent="0.25">
      <c r="A62" s="38" t="s">
        <v>58</v>
      </c>
      <c r="B62" s="44">
        <v>3980040</v>
      </c>
      <c r="C62" s="35"/>
    </row>
    <row r="63" spans="1:3" x14ac:dyDescent="0.25">
      <c r="A63" s="38" t="s">
        <v>59</v>
      </c>
      <c r="B63" s="44">
        <v>1500000</v>
      </c>
      <c r="C63" s="35"/>
    </row>
    <row r="64" spans="1:3" x14ac:dyDescent="0.25">
      <c r="A64" s="38" t="s">
        <v>60</v>
      </c>
      <c r="B64" s="44">
        <v>0</v>
      </c>
      <c r="C64" s="35"/>
    </row>
    <row r="65" spans="1:3" ht="24" x14ac:dyDescent="0.25">
      <c r="A65" s="38" t="s">
        <v>61</v>
      </c>
      <c r="B65" s="44">
        <v>0</v>
      </c>
      <c r="C65" s="35"/>
    </row>
    <row r="66" spans="1:3" x14ac:dyDescent="0.25">
      <c r="A66" s="36" t="s">
        <v>62</v>
      </c>
      <c r="B66" s="44">
        <v>0</v>
      </c>
      <c r="C66" s="35"/>
    </row>
    <row r="67" spans="1:3" x14ac:dyDescent="0.25">
      <c r="A67" s="38" t="s">
        <v>63</v>
      </c>
      <c r="B67" s="44">
        <v>0</v>
      </c>
      <c r="C67" s="35"/>
    </row>
    <row r="68" spans="1:3" x14ac:dyDescent="0.25">
      <c r="A68" s="38" t="s">
        <v>64</v>
      </c>
      <c r="B68" s="44">
        <v>0</v>
      </c>
      <c r="C68" s="35"/>
    </row>
    <row r="69" spans="1:3" x14ac:dyDescent="0.25">
      <c r="A69" s="36" t="s">
        <v>65</v>
      </c>
      <c r="B69" s="44">
        <v>0</v>
      </c>
      <c r="C69" s="35"/>
    </row>
    <row r="70" spans="1:3" x14ac:dyDescent="0.25">
      <c r="A70" s="38" t="s">
        <v>66</v>
      </c>
      <c r="B70" s="44">
        <v>0</v>
      </c>
      <c r="C70" s="35"/>
    </row>
    <row r="71" spans="1:3" x14ac:dyDescent="0.25">
      <c r="A71" s="38" t="s">
        <v>67</v>
      </c>
      <c r="B71" s="44">
        <v>0</v>
      </c>
      <c r="C71" s="35"/>
    </row>
    <row r="72" spans="1:3" x14ac:dyDescent="0.25">
      <c r="A72" s="38" t="s">
        <v>68</v>
      </c>
      <c r="B72" s="44">
        <v>0</v>
      </c>
      <c r="C72" s="35"/>
    </row>
    <row r="73" spans="1:3" x14ac:dyDescent="0.25">
      <c r="A73" s="39" t="s">
        <v>35</v>
      </c>
      <c r="B73" s="21">
        <f>B9+B15+B25+B35+B51+B61</f>
        <v>265083425</v>
      </c>
      <c r="C73" s="35"/>
    </row>
    <row r="74" spans="1:3" x14ac:dyDescent="0.25">
      <c r="A74" s="40"/>
      <c r="B74" s="37"/>
      <c r="C74" s="35"/>
    </row>
    <row r="75" spans="1:3" x14ac:dyDescent="0.25">
      <c r="A75" s="34" t="s">
        <v>69</v>
      </c>
      <c r="B75" s="28"/>
      <c r="C75" s="35"/>
    </row>
    <row r="76" spans="1:3" x14ac:dyDescent="0.25">
      <c r="A76" s="36" t="s">
        <v>70</v>
      </c>
      <c r="B76" s="37"/>
      <c r="C76" s="35"/>
    </row>
    <row r="77" spans="1:3" x14ac:dyDescent="0.25">
      <c r="A77" s="38" t="s">
        <v>71</v>
      </c>
      <c r="B77" s="37"/>
      <c r="C77" s="35"/>
    </row>
    <row r="78" spans="1:3" x14ac:dyDescent="0.25">
      <c r="A78" s="38" t="s">
        <v>72</v>
      </c>
      <c r="B78" s="37"/>
      <c r="C78" s="35"/>
    </row>
    <row r="79" spans="1:3" x14ac:dyDescent="0.25">
      <c r="A79" s="36" t="s">
        <v>73</v>
      </c>
      <c r="B79" s="37"/>
      <c r="C79" s="35"/>
    </row>
    <row r="80" spans="1:3" x14ac:dyDescent="0.25">
      <c r="A80" s="38" t="s">
        <v>74</v>
      </c>
      <c r="B80" s="37"/>
      <c r="C80" s="35"/>
    </row>
    <row r="81" spans="1:3" x14ac:dyDescent="0.25">
      <c r="A81" s="38" t="s">
        <v>75</v>
      </c>
      <c r="B81" s="37"/>
      <c r="C81" s="35"/>
    </row>
    <row r="82" spans="1:3" x14ac:dyDescent="0.25">
      <c r="A82" s="36" t="s">
        <v>76</v>
      </c>
      <c r="B82" s="37"/>
      <c r="C82" s="35"/>
    </row>
    <row r="83" spans="1:3" x14ac:dyDescent="0.25">
      <c r="A83" s="38" t="s">
        <v>77</v>
      </c>
      <c r="B83" s="37"/>
      <c r="C83" s="35"/>
    </row>
    <row r="84" spans="1:3" x14ac:dyDescent="0.25">
      <c r="A84" s="41" t="s">
        <v>78</v>
      </c>
      <c r="B84" s="37"/>
      <c r="C84" s="35"/>
    </row>
    <row r="85" spans="1:3" x14ac:dyDescent="0.25">
      <c r="A85" s="35"/>
      <c r="B85" s="37"/>
      <c r="C85" s="35"/>
    </row>
    <row r="86" spans="1:3" x14ac:dyDescent="0.25">
      <c r="A86" s="42" t="s">
        <v>79</v>
      </c>
      <c r="B86" s="43">
        <f>B8</f>
        <v>265083425</v>
      </c>
      <c r="C86" s="35"/>
    </row>
    <row r="87" spans="1:3" x14ac:dyDescent="0.25">
      <c r="A87" s="35" t="s">
        <v>80</v>
      </c>
      <c r="B87" s="35"/>
      <c r="C87" s="35"/>
    </row>
    <row r="88" spans="1:3" x14ac:dyDescent="0.25">
      <c r="A88" s="35"/>
      <c r="B88" s="35"/>
      <c r="C88" s="35"/>
    </row>
    <row r="89" spans="1:3" x14ac:dyDescent="0.25">
      <c r="A89" s="35"/>
      <c r="B89" s="35"/>
      <c r="C89" s="35"/>
    </row>
    <row r="90" spans="1:3" x14ac:dyDescent="0.25">
      <c r="A90" s="35" t="s">
        <v>106</v>
      </c>
      <c r="B90" s="35" t="s">
        <v>102</v>
      </c>
      <c r="C90" s="35"/>
    </row>
    <row r="91" spans="1:3" x14ac:dyDescent="0.25">
      <c r="A91" s="35" t="s">
        <v>110</v>
      </c>
      <c r="B91" s="35" t="s">
        <v>109</v>
      </c>
      <c r="C91" s="35"/>
    </row>
    <row r="92" spans="1:3" x14ac:dyDescent="0.25">
      <c r="A92" s="35" t="s">
        <v>108</v>
      </c>
      <c r="B92" s="35" t="s">
        <v>105</v>
      </c>
      <c r="C92" s="35"/>
    </row>
    <row r="93" spans="1:3" x14ac:dyDescent="0.25">
      <c r="A93" s="35"/>
      <c r="B93" s="35"/>
      <c r="C93" s="35"/>
    </row>
    <row r="94" spans="1:3" x14ac:dyDescent="0.25">
      <c r="A94" s="35"/>
      <c r="B94" s="35"/>
      <c r="C94" s="35"/>
    </row>
    <row r="95" spans="1:3" x14ac:dyDescent="0.25">
      <c r="A95" s="35"/>
      <c r="B95" s="35"/>
      <c r="C95" s="35"/>
    </row>
    <row r="96" spans="1:3" x14ac:dyDescent="0.25">
      <c r="A96" s="68" t="s">
        <v>100</v>
      </c>
      <c r="B96" s="35"/>
      <c r="C96" s="35"/>
    </row>
    <row r="97" spans="1:3" x14ac:dyDescent="0.25">
      <c r="A97" s="68" t="s">
        <v>103</v>
      </c>
      <c r="B97" s="35"/>
      <c r="C97" s="35"/>
    </row>
    <row r="98" spans="1:3" x14ac:dyDescent="0.25">
      <c r="A98" s="68" t="s">
        <v>107</v>
      </c>
      <c r="B98" s="35"/>
      <c r="C98" s="35"/>
    </row>
    <row r="99" spans="1:3" x14ac:dyDescent="0.25">
      <c r="A99" s="35"/>
      <c r="B99" s="35"/>
      <c r="C99" s="35"/>
    </row>
    <row r="100" spans="1:3" x14ac:dyDescent="0.25">
      <c r="A100" s="35"/>
      <c r="B100" s="35"/>
      <c r="C100" s="35"/>
    </row>
    <row r="101" spans="1:3" x14ac:dyDescent="0.25">
      <c r="B101" s="35"/>
      <c r="C101" s="35"/>
    </row>
    <row r="102" spans="1:3" x14ac:dyDescent="0.25">
      <c r="B102" s="35"/>
      <c r="C102" s="35"/>
    </row>
    <row r="103" spans="1:3" x14ac:dyDescent="0.25">
      <c r="B103" s="35"/>
      <c r="C103" s="35"/>
    </row>
    <row r="104" spans="1:3" x14ac:dyDescent="0.25">
      <c r="A104" s="35"/>
      <c r="B104" s="35"/>
      <c r="C104" s="35"/>
    </row>
    <row r="105" spans="1:3" x14ac:dyDescent="0.25">
      <c r="A105" s="35"/>
      <c r="B105" s="35"/>
      <c r="C105" s="35"/>
    </row>
    <row r="106" spans="1:3" x14ac:dyDescent="0.25">
      <c r="A106" s="35"/>
      <c r="B106" s="35"/>
      <c r="C106" s="35"/>
    </row>
    <row r="107" spans="1:3" x14ac:dyDescent="0.25">
      <c r="A107" s="35"/>
      <c r="B107" s="35"/>
      <c r="C107" s="35"/>
    </row>
    <row r="108" spans="1:3" x14ac:dyDescent="0.25">
      <c r="A108" s="35"/>
      <c r="B108" s="35"/>
      <c r="C108" s="35"/>
    </row>
    <row r="109" spans="1:3" x14ac:dyDescent="0.25">
      <c r="A109" s="35"/>
      <c r="B109" s="35"/>
      <c r="C109" s="35"/>
    </row>
    <row r="110" spans="1:3" x14ac:dyDescent="0.25">
      <c r="A110" s="35"/>
      <c r="B110" s="35"/>
      <c r="C110" s="35"/>
    </row>
    <row r="111" spans="1:3" x14ac:dyDescent="0.25">
      <c r="A111" s="35"/>
      <c r="B111" s="35"/>
      <c r="C111" s="35"/>
    </row>
    <row r="112" spans="1:3" x14ac:dyDescent="0.25">
      <c r="A112" s="35"/>
      <c r="B112" s="35"/>
      <c r="C112" s="35"/>
    </row>
    <row r="113" spans="1:3" x14ac:dyDescent="0.25">
      <c r="A113" s="35"/>
      <c r="B113" s="35"/>
      <c r="C113" s="35"/>
    </row>
    <row r="114" spans="1:3" x14ac:dyDescent="0.25">
      <c r="A114" s="35"/>
      <c r="B114" s="35"/>
      <c r="C114" s="35"/>
    </row>
    <row r="115" spans="1:3" x14ac:dyDescent="0.25">
      <c r="A115" s="35"/>
      <c r="B115" s="35"/>
      <c r="C115" s="35"/>
    </row>
    <row r="116" spans="1:3" x14ac:dyDescent="0.25">
      <c r="A116" s="35"/>
      <c r="B116" s="35"/>
      <c r="C116" s="35"/>
    </row>
    <row r="117" spans="1:3" x14ac:dyDescent="0.25">
      <c r="A117" s="35"/>
      <c r="B117" s="35"/>
      <c r="C117" s="35"/>
    </row>
    <row r="118" spans="1:3" x14ac:dyDescent="0.25">
      <c r="A118" s="35"/>
      <c r="B118" s="35"/>
      <c r="C118" s="35"/>
    </row>
    <row r="119" spans="1:3" x14ac:dyDescent="0.25">
      <c r="A119" s="35"/>
      <c r="B119" s="35"/>
      <c r="C119" s="35"/>
    </row>
    <row r="120" spans="1:3" x14ac:dyDescent="0.25">
      <c r="A120" s="35"/>
      <c r="B120" s="35"/>
      <c r="C120" s="35"/>
    </row>
    <row r="121" spans="1:3" x14ac:dyDescent="0.25">
      <c r="A121" s="35"/>
      <c r="B121" s="35"/>
      <c r="C121" s="35"/>
    </row>
    <row r="122" spans="1:3" x14ac:dyDescent="0.25">
      <c r="A122" s="35"/>
      <c r="B122" s="35"/>
      <c r="C122" s="35"/>
    </row>
    <row r="123" spans="1:3" x14ac:dyDescent="0.25">
      <c r="A123" s="35"/>
      <c r="B123" s="35"/>
      <c r="C123" s="35"/>
    </row>
    <row r="124" spans="1:3" x14ac:dyDescent="0.25">
      <c r="A124" s="35"/>
      <c r="B124" s="35"/>
      <c r="C124" s="35"/>
    </row>
    <row r="125" spans="1:3" x14ac:dyDescent="0.25">
      <c r="A125" s="35"/>
      <c r="B125" s="35"/>
      <c r="C125" s="35"/>
    </row>
    <row r="126" spans="1:3" x14ac:dyDescent="0.25">
      <c r="A126" s="35"/>
      <c r="B126" s="35"/>
      <c r="C126" s="35"/>
    </row>
    <row r="127" spans="1:3" x14ac:dyDescent="0.25">
      <c r="A127" s="35"/>
      <c r="B127" s="35"/>
      <c r="C127" s="35"/>
    </row>
    <row r="128" spans="1:3" x14ac:dyDescent="0.25">
      <c r="A128" s="35"/>
      <c r="B128" s="35"/>
      <c r="C128" s="35"/>
    </row>
    <row r="129" spans="1:3" x14ac:dyDescent="0.25">
      <c r="A129" s="35"/>
      <c r="B129" s="35"/>
      <c r="C129" s="35"/>
    </row>
    <row r="130" spans="1:3" x14ac:dyDescent="0.25">
      <c r="A130" s="35"/>
      <c r="B130" s="35"/>
      <c r="C130" s="35"/>
    </row>
    <row r="131" spans="1:3" x14ac:dyDescent="0.25">
      <c r="A131" s="35"/>
      <c r="B131" s="35"/>
      <c r="C131" s="35"/>
    </row>
    <row r="132" spans="1:3" x14ac:dyDescent="0.25">
      <c r="A132" s="35"/>
      <c r="B132" s="35"/>
      <c r="C132" s="35"/>
    </row>
    <row r="133" spans="1:3" x14ac:dyDescent="0.25">
      <c r="A133" s="35"/>
      <c r="B133" s="35"/>
      <c r="C133" s="35"/>
    </row>
    <row r="134" spans="1:3" x14ac:dyDescent="0.25">
      <c r="A134" s="35"/>
      <c r="B134" s="35"/>
      <c r="C134" s="35"/>
    </row>
    <row r="135" spans="1:3" x14ac:dyDescent="0.25">
      <c r="A135" s="35"/>
      <c r="B135" s="35"/>
      <c r="C135" s="35"/>
    </row>
    <row r="136" spans="1:3" x14ac:dyDescent="0.25">
      <c r="A136" s="35"/>
      <c r="B136" s="35"/>
      <c r="C136" s="35"/>
    </row>
    <row r="137" spans="1:3" x14ac:dyDescent="0.25">
      <c r="A137" s="35"/>
      <c r="B137" s="35"/>
      <c r="C137" s="35"/>
    </row>
    <row r="138" spans="1:3" x14ac:dyDescent="0.25">
      <c r="A138" s="35"/>
      <c r="B138" s="35"/>
      <c r="C138" s="35"/>
    </row>
    <row r="139" spans="1:3" x14ac:dyDescent="0.25">
      <c r="A139" s="35"/>
      <c r="B139" s="35"/>
      <c r="C139" s="35"/>
    </row>
    <row r="140" spans="1:3" x14ac:dyDescent="0.25">
      <c r="A140" s="35"/>
      <c r="B140" s="35"/>
      <c r="C140" s="35"/>
    </row>
    <row r="141" spans="1:3" x14ac:dyDescent="0.25">
      <c r="A141" s="35"/>
      <c r="B141" s="35"/>
      <c r="C141" s="35"/>
    </row>
    <row r="142" spans="1:3" x14ac:dyDescent="0.25">
      <c r="A142" s="35"/>
      <c r="B142" s="35"/>
      <c r="C142" s="35"/>
    </row>
    <row r="143" spans="1:3" x14ac:dyDescent="0.25">
      <c r="A143" s="35"/>
      <c r="B143" s="35"/>
      <c r="C143" s="35"/>
    </row>
    <row r="144" spans="1:3" x14ac:dyDescent="0.25">
      <c r="A144" s="35"/>
      <c r="B144" s="35"/>
      <c r="C144" s="35"/>
    </row>
    <row r="145" spans="1:3" x14ac:dyDescent="0.25">
      <c r="A145" s="35"/>
      <c r="B145" s="35"/>
      <c r="C145" s="35"/>
    </row>
    <row r="146" spans="1:3" x14ac:dyDescent="0.25">
      <c r="A146" s="35"/>
      <c r="B146" s="35"/>
      <c r="C146" s="35"/>
    </row>
    <row r="147" spans="1:3" x14ac:dyDescent="0.25">
      <c r="A147" s="35"/>
      <c r="B147" s="35"/>
      <c r="C147" s="35"/>
    </row>
    <row r="148" spans="1:3" x14ac:dyDescent="0.25">
      <c r="A148" s="35"/>
      <c r="B148" s="35"/>
      <c r="C148" s="35"/>
    </row>
    <row r="149" spans="1:3" x14ac:dyDescent="0.25">
      <c r="A149" s="35"/>
      <c r="B149" s="35"/>
      <c r="C149" s="35"/>
    </row>
    <row r="150" spans="1:3" x14ac:dyDescent="0.25">
      <c r="A150" s="35"/>
      <c r="B150" s="35"/>
      <c r="C150" s="35"/>
    </row>
    <row r="151" spans="1:3" x14ac:dyDescent="0.25">
      <c r="A151" s="35"/>
      <c r="B151" s="35"/>
      <c r="C151" s="35"/>
    </row>
    <row r="152" spans="1:3" x14ac:dyDescent="0.25">
      <c r="A152" s="35"/>
      <c r="B152" s="35"/>
      <c r="C152" s="35"/>
    </row>
    <row r="153" spans="1:3" x14ac:dyDescent="0.25">
      <c r="A153" s="35"/>
      <c r="B153" s="35"/>
      <c r="C153" s="35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R104"/>
  <sheetViews>
    <sheetView tabSelected="1" topLeftCell="A87" workbookViewId="0">
      <selection activeCell="A102" sqref="A102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4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84" t="s">
        <v>81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8" x14ac:dyDescent="0.2">
      <c r="A4" s="84" t="s">
        <v>82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8" x14ac:dyDescent="0.2">
      <c r="A5" s="84" t="s">
        <v>112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8" x14ac:dyDescent="0.2">
      <c r="A6" s="84" t="s">
        <v>114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8" x14ac:dyDescent="0.2">
      <c r="A7" s="85" t="s">
        <v>36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SUM(C10:N10)</f>
        <v>48365780.469999999</v>
      </c>
      <c r="C10" s="55">
        <f t="shared" ref="C10" si="0">C11+C17+C27+C37+C45+C53+C63+C68+C71</f>
        <v>13453771.73</v>
      </c>
      <c r="D10" s="55">
        <f>D11+D17+D27+D37+D45+D53+D63+D68+D71</f>
        <v>14629741.35</v>
      </c>
      <c r="E10" s="55">
        <f>E11+E17+E27+E37+E45+E53+E63+E68+E71</f>
        <v>20282267.390000001</v>
      </c>
      <c r="F10" s="55"/>
      <c r="G10" s="55"/>
      <c r="H10" s="55"/>
      <c r="I10" s="55"/>
      <c r="J10" s="55"/>
      <c r="K10" s="55"/>
      <c r="L10" s="55"/>
      <c r="M10" s="55"/>
      <c r="N10" s="55"/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C11+D11+E11+F11+G11+H11+I11+J11+K11+L11+M11+N11</f>
        <v>35026555.460000001</v>
      </c>
      <c r="C11" s="64">
        <f>C12+C13+C16</f>
        <v>11294839.1</v>
      </c>
      <c r="D11" s="45">
        <f>D12+D13+D14+D15+D16</f>
        <v>12115855.290000001</v>
      </c>
      <c r="E11" s="46">
        <f>E12+E13+E14+E15+E16</f>
        <v>11615861.07</v>
      </c>
      <c r="F11" s="46"/>
      <c r="G11" s="16"/>
      <c r="H11" s="15"/>
      <c r="I11" s="15"/>
      <c r="J11" s="15"/>
      <c r="K11" s="50"/>
      <c r="L11" s="50"/>
      <c r="M11" s="50"/>
      <c r="N11" s="63"/>
    </row>
    <row r="12" spans="1:18" ht="15" x14ac:dyDescent="0.25">
      <c r="A12" s="17" t="s">
        <v>3</v>
      </c>
      <c r="B12" s="55">
        <f>C12+D12+E12+F12+G12+H12+I12+J12+K12+L12+M12+N12</f>
        <v>28367450.649999999</v>
      </c>
      <c r="C12" s="57">
        <v>9114429.2899999991</v>
      </c>
      <c r="D12" s="28">
        <v>9862647.3900000006</v>
      </c>
      <c r="E12" s="28">
        <v>9390373.9700000007</v>
      </c>
      <c r="F12" s="28"/>
      <c r="G12" s="28"/>
      <c r="H12" s="28"/>
      <c r="I12" s="28"/>
      <c r="J12" s="28"/>
      <c r="K12" s="28"/>
      <c r="L12" s="28"/>
      <c r="M12" s="28"/>
      <c r="N12" s="28"/>
    </row>
    <row r="13" spans="1:18" ht="15" x14ac:dyDescent="0.25">
      <c r="A13" s="17" t="s">
        <v>4</v>
      </c>
      <c r="B13" s="55">
        <f>C13+D13+E13+F13+G13+H13+I13+J13+K13+L13+M13+N13</f>
        <v>2652000</v>
      </c>
      <c r="C13" s="57">
        <v>884000</v>
      </c>
      <c r="D13" s="28">
        <v>884000</v>
      </c>
      <c r="E13" s="28">
        <v>884000</v>
      </c>
      <c r="F13" s="28"/>
      <c r="G13" s="28"/>
      <c r="H13" s="28"/>
      <c r="I13" s="28"/>
      <c r="J13" s="28"/>
      <c r="K13" s="28"/>
      <c r="L13" s="28"/>
      <c r="M13" s="28"/>
      <c r="N13" s="28"/>
    </row>
    <row r="14" spans="1:18" ht="25.5" x14ac:dyDescent="0.25">
      <c r="A14" s="17" t="s">
        <v>38</v>
      </c>
      <c r="B14" s="55">
        <v>0</v>
      </c>
      <c r="C14" s="58">
        <v>0</v>
      </c>
      <c r="D14" s="48">
        <v>0</v>
      </c>
      <c r="E14" s="47">
        <v>0</v>
      </c>
      <c r="F14" s="6"/>
      <c r="G14" s="6"/>
      <c r="I14" s="6"/>
      <c r="J14" s="6"/>
      <c r="K14" s="6"/>
      <c r="L14" s="6"/>
      <c r="M14" s="6"/>
      <c r="N14" s="28"/>
    </row>
    <row r="15" spans="1:18" ht="25.5" x14ac:dyDescent="0.25">
      <c r="A15" s="17" t="s">
        <v>5</v>
      </c>
      <c r="B15" s="55">
        <f t="shared" ref="B15" si="1">C15+D15+E15+F15+G15+H15+I15+J15+K15+L15+M15+N15</f>
        <v>0</v>
      </c>
      <c r="C15" s="58">
        <v>0</v>
      </c>
      <c r="D15" s="48">
        <v>0</v>
      </c>
      <c r="E15" s="47">
        <v>0</v>
      </c>
      <c r="F15" s="6"/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55">
        <f>C16+D16+E16+F16+G16+H16+I16+J16+K16+L16+M16+N16</f>
        <v>4007104.81</v>
      </c>
      <c r="C16" s="57">
        <v>1296409.81</v>
      </c>
      <c r="D16" s="28">
        <v>1369207.9</v>
      </c>
      <c r="E16" s="28">
        <v>1341487.1000000001</v>
      </c>
      <c r="F16" s="28"/>
      <c r="G16" s="28"/>
      <c r="H16" s="28"/>
      <c r="I16" s="28"/>
      <c r="J16" s="28"/>
      <c r="K16" s="28"/>
      <c r="L16" s="28"/>
      <c r="M16" s="28"/>
      <c r="N16" s="28"/>
    </row>
    <row r="17" spans="1:17" ht="15" x14ac:dyDescent="0.25">
      <c r="A17" s="14" t="s">
        <v>7</v>
      </c>
      <c r="B17" s="55">
        <f>C17+D17+E17+F17+G17+H17+I17+J17+K17+L17+M17+N17</f>
        <v>4581651.25</v>
      </c>
      <c r="C17" s="59">
        <f>C18+C19+C20+C21+C22+C23+C24+C25+C26</f>
        <v>1305510.6499999999</v>
      </c>
      <c r="D17" s="49">
        <f>D18+D19+D20+D21+D22+D23+D24+D25+D26</f>
        <v>1506719.36</v>
      </c>
      <c r="E17" s="50">
        <f>E18+E19+E20+E21+E22+E23+E24+E25+E26</f>
        <v>1769421.2400000002</v>
      </c>
      <c r="F17" s="16"/>
      <c r="G17" s="12"/>
      <c r="H17" s="16"/>
      <c r="I17" s="16"/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55">
        <f t="shared" ref="B18:B26" si="2">C18+D18+E18+F18+G18+H18+I18+J18+K18+L18+M18+N18</f>
        <v>2179051.2199999997</v>
      </c>
      <c r="C18" s="57">
        <v>669623.12</v>
      </c>
      <c r="D18" s="28">
        <v>619708.15</v>
      </c>
      <c r="E18" s="28">
        <v>889719.95</v>
      </c>
      <c r="F18" s="28"/>
      <c r="G18" s="28"/>
      <c r="H18" s="28"/>
      <c r="I18" s="28"/>
      <c r="J18" s="28"/>
      <c r="K18" s="28"/>
      <c r="L18" s="28"/>
      <c r="M18" s="28"/>
      <c r="N18" s="28"/>
    </row>
    <row r="19" spans="1:17" ht="25.5" x14ac:dyDescent="0.25">
      <c r="A19" s="17" t="s">
        <v>9</v>
      </c>
      <c r="B19" s="55">
        <f t="shared" si="2"/>
        <v>359299.98</v>
      </c>
      <c r="C19" s="58">
        <v>0</v>
      </c>
      <c r="D19" s="47">
        <v>289299.99</v>
      </c>
      <c r="E19" s="28">
        <v>69999.990000000005</v>
      </c>
      <c r="F19" s="28"/>
      <c r="G19" s="28"/>
      <c r="H19" s="28"/>
      <c r="I19" s="28"/>
      <c r="J19" s="28"/>
      <c r="K19" s="6"/>
      <c r="L19" s="28"/>
      <c r="M19" s="28"/>
      <c r="N19" s="28"/>
    </row>
    <row r="20" spans="1:17" ht="15" x14ac:dyDescent="0.25">
      <c r="A20" s="17" t="s">
        <v>10</v>
      </c>
      <c r="B20" s="55">
        <f t="shared" si="2"/>
        <v>571982.5</v>
      </c>
      <c r="C20" s="57">
        <v>284087.5</v>
      </c>
      <c r="D20" s="28">
        <v>287895</v>
      </c>
      <c r="E20" s="28">
        <v>0</v>
      </c>
      <c r="F20" s="28"/>
      <c r="G20" s="28"/>
      <c r="H20" s="28"/>
      <c r="I20" s="28"/>
      <c r="J20" s="28"/>
      <c r="K20" s="28"/>
      <c r="L20" s="28"/>
      <c r="M20" s="28"/>
      <c r="N20" s="28"/>
    </row>
    <row r="21" spans="1:17" ht="18" customHeight="1" x14ac:dyDescent="0.25">
      <c r="A21" s="17" t="s">
        <v>11</v>
      </c>
      <c r="B21" s="55">
        <f t="shared" si="2"/>
        <v>0</v>
      </c>
      <c r="C21" s="58">
        <v>0</v>
      </c>
      <c r="D21" s="48">
        <v>0</v>
      </c>
      <c r="E21" s="28">
        <v>0</v>
      </c>
      <c r="F21" s="28"/>
      <c r="G21" s="28"/>
      <c r="H21" s="28"/>
      <c r="I21" s="28"/>
      <c r="J21" s="28"/>
      <c r="K21" s="28"/>
      <c r="L21" s="28"/>
      <c r="M21" s="28"/>
      <c r="N21" s="28"/>
    </row>
    <row r="22" spans="1:17" ht="15" x14ac:dyDescent="0.25">
      <c r="A22" s="17" t="s">
        <v>12</v>
      </c>
      <c r="B22" s="55">
        <f t="shared" si="2"/>
        <v>365711.1</v>
      </c>
      <c r="C22" s="57">
        <v>158105.54999999999</v>
      </c>
      <c r="D22" s="28">
        <v>110103.7</v>
      </c>
      <c r="E22" s="28">
        <v>97501.85</v>
      </c>
      <c r="F22" s="28"/>
      <c r="G22" s="28"/>
      <c r="H22" s="28"/>
      <c r="I22" s="28"/>
      <c r="J22" s="28"/>
      <c r="K22" s="28"/>
      <c r="L22" s="28"/>
      <c r="M22" s="28"/>
      <c r="N22" s="28"/>
    </row>
    <row r="23" spans="1:17" ht="15" x14ac:dyDescent="0.25">
      <c r="A23" s="17" t="s">
        <v>13</v>
      </c>
      <c r="B23" s="55">
        <f t="shared" si="2"/>
        <v>458444.56</v>
      </c>
      <c r="C23" s="57">
        <v>148694.48000000001</v>
      </c>
      <c r="D23" s="28">
        <v>154712.51999999999</v>
      </c>
      <c r="E23" s="28">
        <v>155037.56</v>
      </c>
      <c r="F23" s="28"/>
      <c r="G23" s="28"/>
      <c r="H23" s="28"/>
      <c r="I23" s="28"/>
      <c r="J23" s="28"/>
      <c r="K23" s="28"/>
      <c r="L23" s="28"/>
      <c r="M23" s="28"/>
      <c r="N23" s="28"/>
    </row>
    <row r="24" spans="1:17" ht="38.25" x14ac:dyDescent="0.25">
      <c r="A24" s="17" t="s">
        <v>14</v>
      </c>
      <c r="B24" s="55">
        <f t="shared" si="2"/>
        <v>0</v>
      </c>
      <c r="C24" s="58">
        <v>0</v>
      </c>
      <c r="D24" s="48">
        <v>0</v>
      </c>
      <c r="E24" s="28">
        <v>0</v>
      </c>
      <c r="F24" s="28"/>
      <c r="G24" s="28"/>
      <c r="H24" s="28"/>
      <c r="I24" s="28"/>
      <c r="J24" s="28"/>
      <c r="K24" s="28"/>
      <c r="L24" s="28"/>
      <c r="M24" s="28"/>
      <c r="N24" s="28"/>
    </row>
    <row r="25" spans="1:17" ht="25.5" x14ac:dyDescent="0.25">
      <c r="A25" s="17" t="s">
        <v>15</v>
      </c>
      <c r="B25" s="55">
        <f t="shared" si="2"/>
        <v>135000</v>
      </c>
      <c r="C25" s="57">
        <v>45000</v>
      </c>
      <c r="D25" s="28">
        <v>45000</v>
      </c>
      <c r="E25" s="28">
        <v>45000</v>
      </c>
      <c r="F25" s="28"/>
      <c r="G25" s="28"/>
      <c r="H25" s="28"/>
      <c r="I25" s="28"/>
      <c r="J25" s="28"/>
      <c r="K25" s="28"/>
      <c r="L25" s="28"/>
      <c r="M25" s="28"/>
      <c r="N25" s="28"/>
    </row>
    <row r="26" spans="1:17" ht="25.5" x14ac:dyDescent="0.25">
      <c r="A26" s="17" t="s">
        <v>39</v>
      </c>
      <c r="B26" s="55">
        <f t="shared" si="2"/>
        <v>512161.89</v>
      </c>
      <c r="C26" s="58">
        <v>0</v>
      </c>
      <c r="D26" s="28">
        <v>0</v>
      </c>
      <c r="E26" s="28">
        <v>512161.89</v>
      </c>
      <c r="F26" s="28"/>
      <c r="G26" s="28"/>
      <c r="H26" s="28"/>
      <c r="I26" s="28"/>
      <c r="J26" s="28"/>
      <c r="K26" s="28"/>
      <c r="L26" s="28"/>
      <c r="M26" s="28"/>
      <c r="N26" s="28"/>
    </row>
    <row r="27" spans="1:17" ht="15" x14ac:dyDescent="0.25">
      <c r="A27" s="14" t="s">
        <v>16</v>
      </c>
      <c r="B27" s="55">
        <f>C27+D27+E27+F27+G27+H27+I27+J27+K27+L27+M27+N27</f>
        <v>5015473.76</v>
      </c>
      <c r="C27" s="59">
        <f>C28+C29+C30+C31+C32+C33+C34+C35+C36</f>
        <v>853421.98</v>
      </c>
      <c r="D27" s="49">
        <f>D28+D29+D30+D31+D32+D33+D34+D35+D36</f>
        <v>957166.7</v>
      </c>
      <c r="E27" s="50">
        <f>E28+E29+E30+E31+E32+E33+E34+E35+E36</f>
        <v>3204885.08</v>
      </c>
      <c r="F27" s="16"/>
      <c r="G27" s="12"/>
      <c r="H27" s="16"/>
      <c r="I27" s="16"/>
      <c r="J27" s="16"/>
      <c r="K27" s="16"/>
      <c r="L27" s="15"/>
      <c r="M27" s="16"/>
      <c r="N27" s="16"/>
    </row>
    <row r="28" spans="1:17" ht="25.5" x14ac:dyDescent="0.25">
      <c r="A28" s="17" t="s">
        <v>17</v>
      </c>
      <c r="B28" s="55">
        <f t="shared" ref="B28:C40" si="3">C28+D28+E28+F28+G28+H28+I28+J28+K28+L28+M28+N28</f>
        <v>458342.55</v>
      </c>
      <c r="C28" s="57">
        <v>0</v>
      </c>
      <c r="D28" s="28">
        <v>0</v>
      </c>
      <c r="E28" s="28">
        <v>458342.55</v>
      </c>
      <c r="F28" s="28"/>
      <c r="G28" s="28"/>
      <c r="H28" s="28"/>
      <c r="I28" s="28"/>
      <c r="J28" s="28"/>
      <c r="K28" s="28"/>
      <c r="L28" s="28"/>
      <c r="M28" s="28"/>
      <c r="N28" s="28"/>
    </row>
    <row r="29" spans="1:17" ht="15" x14ac:dyDescent="0.25">
      <c r="A29" s="17" t="s">
        <v>18</v>
      </c>
      <c r="B29" s="55">
        <f t="shared" si="3"/>
        <v>0</v>
      </c>
      <c r="C29" s="51">
        <v>0</v>
      </c>
      <c r="D29" s="28">
        <v>0</v>
      </c>
      <c r="E29" s="28">
        <v>0</v>
      </c>
      <c r="F29" s="28"/>
      <c r="G29" s="28"/>
      <c r="H29" s="28"/>
      <c r="I29" s="18"/>
      <c r="J29" s="28"/>
      <c r="K29" s="28"/>
      <c r="L29" s="28"/>
      <c r="M29" s="28"/>
      <c r="N29" s="28"/>
    </row>
    <row r="30" spans="1:17" ht="25.5" x14ac:dyDescent="0.25">
      <c r="A30" s="17" t="s">
        <v>19</v>
      </c>
      <c r="B30" s="55">
        <f t="shared" si="3"/>
        <v>0</v>
      </c>
      <c r="C30" s="51">
        <v>0</v>
      </c>
      <c r="D30" s="47">
        <v>0</v>
      </c>
      <c r="E30" s="28">
        <v>0</v>
      </c>
      <c r="F30" s="28"/>
      <c r="G30" s="28"/>
      <c r="H30" s="28"/>
      <c r="I30" s="28"/>
      <c r="J30" s="28"/>
      <c r="K30" s="28"/>
      <c r="L30" s="28"/>
      <c r="M30" s="28"/>
      <c r="N30" s="28"/>
    </row>
    <row r="31" spans="1:17" ht="15" x14ac:dyDescent="0.25">
      <c r="A31" s="17" t="s">
        <v>20</v>
      </c>
      <c r="B31" s="55">
        <f t="shared" si="3"/>
        <v>105000.29</v>
      </c>
      <c r="C31" s="57">
        <v>0</v>
      </c>
      <c r="D31" s="28">
        <v>0</v>
      </c>
      <c r="E31" s="28">
        <v>105000.29</v>
      </c>
      <c r="F31" s="28"/>
      <c r="G31" s="28"/>
      <c r="H31" s="28"/>
      <c r="I31" s="28"/>
      <c r="J31" s="28"/>
      <c r="K31" s="28"/>
      <c r="L31" s="28"/>
      <c r="M31" s="28"/>
      <c r="N31" s="28"/>
    </row>
    <row r="32" spans="1:17" ht="25.5" x14ac:dyDescent="0.25">
      <c r="A32" s="17" t="s">
        <v>21</v>
      </c>
      <c r="B32" s="55">
        <f t="shared" si="3"/>
        <v>0</v>
      </c>
      <c r="C32" s="51">
        <v>0</v>
      </c>
      <c r="D32" s="28">
        <v>0</v>
      </c>
      <c r="E32" s="28">
        <v>0</v>
      </c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25.5" x14ac:dyDescent="0.25">
      <c r="A33" s="17" t="s">
        <v>22</v>
      </c>
      <c r="B33" s="55">
        <f t="shared" si="3"/>
        <v>0</v>
      </c>
      <c r="C33" s="51">
        <v>0</v>
      </c>
      <c r="D33" s="28">
        <v>0</v>
      </c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25.5" x14ac:dyDescent="0.25">
      <c r="A34" s="17" t="s">
        <v>23</v>
      </c>
      <c r="B34" s="55">
        <f t="shared" si="3"/>
        <v>3684131.86</v>
      </c>
      <c r="C34" s="57">
        <v>853421.98</v>
      </c>
      <c r="D34" s="28">
        <v>957166.7</v>
      </c>
      <c r="E34" s="28">
        <v>1873543.18</v>
      </c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38.25" x14ac:dyDescent="0.25">
      <c r="A35" s="17" t="s">
        <v>40</v>
      </c>
      <c r="B35" s="55">
        <f t="shared" si="3"/>
        <v>0</v>
      </c>
      <c r="C35" s="58"/>
      <c r="D35" s="48">
        <v>0</v>
      </c>
      <c r="E35" s="47">
        <v>0</v>
      </c>
      <c r="F35" s="6"/>
      <c r="G35" s="6"/>
      <c r="H35" s="28"/>
      <c r="I35" s="28"/>
      <c r="J35" s="28"/>
      <c r="K35" s="28"/>
      <c r="L35" s="6"/>
      <c r="M35" s="6"/>
      <c r="N35" s="6"/>
    </row>
    <row r="36" spans="1:14" ht="15" x14ac:dyDescent="0.25">
      <c r="A36" s="17" t="s">
        <v>24</v>
      </c>
      <c r="B36" s="55">
        <f>C36+D36+E36+F36+G36+H36+I36+J36+K36+L36+M36+N36</f>
        <v>767999.06</v>
      </c>
      <c r="C36" s="58"/>
      <c r="D36" s="28">
        <v>0</v>
      </c>
      <c r="E36" s="28">
        <v>767999.06</v>
      </c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5" x14ac:dyDescent="0.25">
      <c r="A37" s="14" t="s">
        <v>25</v>
      </c>
      <c r="B37" s="66">
        <f>C37+D37+E37+F37+G37+H37+I37+J37+K37+L37+M37+N37</f>
        <v>3742100</v>
      </c>
      <c r="C37" s="50">
        <f>C38+C39+C40+C41+C42+C43+C44</f>
        <v>0</v>
      </c>
      <c r="D37" s="49">
        <f>D38+D39+D40+D41+D42+D43+D44</f>
        <v>50000</v>
      </c>
      <c r="E37" s="50">
        <f>E38+E39+E40+E41+E42+E43+E44</f>
        <v>3692100</v>
      </c>
      <c r="F37" s="16"/>
      <c r="G37" s="16"/>
      <c r="H37" s="50"/>
      <c r="I37" s="50"/>
      <c r="J37" s="50"/>
      <c r="K37" s="50"/>
      <c r="L37" s="16"/>
      <c r="M37" s="16"/>
      <c r="N37" s="16"/>
    </row>
    <row r="38" spans="1:14" ht="25.5" x14ac:dyDescent="0.25">
      <c r="A38" s="17" t="s">
        <v>26</v>
      </c>
      <c r="B38" s="66">
        <f t="shared" si="3"/>
        <v>3742100</v>
      </c>
      <c r="C38" s="47">
        <v>0</v>
      </c>
      <c r="D38" s="47">
        <v>50000</v>
      </c>
      <c r="E38" s="47">
        <v>3692100</v>
      </c>
      <c r="F38" s="28"/>
      <c r="G38" s="19"/>
      <c r="H38" s="28"/>
      <c r="I38" s="28"/>
      <c r="J38" s="28"/>
      <c r="K38" s="28"/>
      <c r="L38" s="28"/>
      <c r="M38" s="6"/>
      <c r="N38" s="6"/>
    </row>
    <row r="39" spans="1:14" ht="25.5" x14ac:dyDescent="0.25">
      <c r="A39" s="17" t="s">
        <v>41</v>
      </c>
      <c r="B39" s="55">
        <f t="shared" si="3"/>
        <v>0</v>
      </c>
      <c r="C39" s="28">
        <v>0</v>
      </c>
      <c r="D39" s="28">
        <v>0</v>
      </c>
      <c r="E39" s="28">
        <v>0</v>
      </c>
      <c r="F39" s="28"/>
      <c r="G39" s="28"/>
      <c r="H39" s="28"/>
      <c r="I39" s="67"/>
      <c r="J39" s="67"/>
      <c r="K39" s="18"/>
      <c r="L39" s="18"/>
      <c r="M39" s="28"/>
      <c r="N39" s="28"/>
    </row>
    <row r="40" spans="1:14" ht="25.5" x14ac:dyDescent="0.25">
      <c r="A40" s="17" t="s">
        <v>42</v>
      </c>
      <c r="B40" s="55">
        <f t="shared" si="3"/>
        <v>0</v>
      </c>
      <c r="C40" s="65">
        <f t="shared" si="3"/>
        <v>0</v>
      </c>
      <c r="D40" s="28">
        <v>0</v>
      </c>
      <c r="E40" s="28">
        <v>0</v>
      </c>
      <c r="F40" s="28"/>
      <c r="G40" s="28"/>
      <c r="H40" s="28"/>
      <c r="I40" s="67"/>
      <c r="J40" s="67"/>
      <c r="K40" s="18"/>
      <c r="L40" s="18"/>
      <c r="M40" s="28"/>
      <c r="N40" s="28"/>
    </row>
    <row r="41" spans="1:14" ht="25.5" x14ac:dyDescent="0.25">
      <c r="A41" s="17" t="s">
        <v>43</v>
      </c>
      <c r="B41" s="55">
        <f t="shared" ref="B41:C53" si="4">C41+D41+E41+F41+G41+H41+I41+J41+K41+L41+M41+N41</f>
        <v>0</v>
      </c>
      <c r="C41" s="65">
        <f t="shared" si="4"/>
        <v>0</v>
      </c>
      <c r="D41" s="28">
        <v>0</v>
      </c>
      <c r="E41" s="28">
        <v>0</v>
      </c>
      <c r="F41" s="28"/>
      <c r="G41" s="28"/>
      <c r="H41" s="28"/>
      <c r="I41" s="67"/>
      <c r="J41" s="67"/>
      <c r="K41" s="18"/>
      <c r="L41" s="18"/>
      <c r="M41" s="28"/>
      <c r="N41" s="28"/>
    </row>
    <row r="42" spans="1:14" ht="25.5" x14ac:dyDescent="0.25">
      <c r="A42" s="17" t="s">
        <v>44</v>
      </c>
      <c r="B42" s="55">
        <f t="shared" si="4"/>
        <v>0</v>
      </c>
      <c r="C42" s="65">
        <f t="shared" si="4"/>
        <v>0</v>
      </c>
      <c r="D42" s="28">
        <v>0</v>
      </c>
      <c r="E42" s="28">
        <v>0</v>
      </c>
      <c r="F42" s="28"/>
      <c r="G42" s="28"/>
      <c r="H42" s="28"/>
      <c r="I42" s="67"/>
      <c r="J42" s="67"/>
      <c r="K42" s="18"/>
      <c r="L42" s="18"/>
      <c r="M42" s="28"/>
      <c r="N42" s="28"/>
    </row>
    <row r="43" spans="1:14" ht="25.5" x14ac:dyDescent="0.25">
      <c r="A43" s="17" t="s">
        <v>27</v>
      </c>
      <c r="B43" s="55">
        <f t="shared" si="4"/>
        <v>0</v>
      </c>
      <c r="C43" s="65">
        <f t="shared" si="4"/>
        <v>0</v>
      </c>
      <c r="D43" s="28">
        <v>0</v>
      </c>
      <c r="E43" s="28">
        <v>0</v>
      </c>
      <c r="F43" s="28"/>
      <c r="G43" s="28"/>
      <c r="H43" s="28"/>
      <c r="I43" s="67"/>
      <c r="J43" s="67"/>
      <c r="K43" s="18"/>
      <c r="L43" s="18"/>
      <c r="M43" s="28"/>
      <c r="N43" s="28"/>
    </row>
    <row r="44" spans="1:14" ht="25.5" x14ac:dyDescent="0.25">
      <c r="A44" s="17" t="s">
        <v>45</v>
      </c>
      <c r="B44" s="55">
        <f t="shared" si="4"/>
        <v>0</v>
      </c>
      <c r="C44" s="65">
        <f t="shared" si="4"/>
        <v>0</v>
      </c>
      <c r="D44" s="28">
        <v>0</v>
      </c>
      <c r="E44" s="28">
        <v>0</v>
      </c>
      <c r="F44" s="28"/>
      <c r="G44" s="28"/>
      <c r="H44" s="28"/>
      <c r="I44" s="67"/>
      <c r="J44" s="67"/>
      <c r="K44" s="18"/>
      <c r="L44" s="18"/>
      <c r="M44" s="28"/>
      <c r="N44" s="28"/>
    </row>
    <row r="45" spans="1:14" ht="15" x14ac:dyDescent="0.25">
      <c r="A45" s="14" t="s">
        <v>46</v>
      </c>
      <c r="B45" s="55">
        <f t="shared" si="4"/>
        <v>0</v>
      </c>
      <c r="C45" s="65">
        <f t="shared" si="4"/>
        <v>0</v>
      </c>
      <c r="D45" s="50">
        <f>D46+D47+D48+D49+D50+D51+D52</f>
        <v>0</v>
      </c>
      <c r="E45" s="50">
        <f>E46+E47+E48+E49+E50+E51+E52</f>
        <v>0</v>
      </c>
      <c r="F45" s="50"/>
      <c r="G45" s="50"/>
      <c r="H45" s="50"/>
      <c r="I45" s="50"/>
      <c r="J45" s="50"/>
      <c r="K45" s="15"/>
      <c r="L45" s="15"/>
      <c r="M45" s="50"/>
      <c r="N45" s="50"/>
    </row>
    <row r="46" spans="1:14" ht="25.5" x14ac:dyDescent="0.25">
      <c r="A46" s="17" t="s">
        <v>47</v>
      </c>
      <c r="B46" s="55">
        <f t="shared" si="4"/>
        <v>0</v>
      </c>
      <c r="C46" s="65">
        <f t="shared" si="4"/>
        <v>0</v>
      </c>
      <c r="D46" s="28">
        <v>0</v>
      </c>
      <c r="E46" s="28">
        <v>0</v>
      </c>
      <c r="F46" s="28"/>
      <c r="G46" s="28"/>
      <c r="H46" s="28"/>
      <c r="I46" s="67"/>
      <c r="J46" s="67"/>
      <c r="K46" s="18"/>
      <c r="L46" s="18"/>
      <c r="M46" s="28"/>
      <c r="N46" s="28"/>
    </row>
    <row r="47" spans="1:14" ht="25.5" x14ac:dyDescent="0.25">
      <c r="A47" s="17" t="s">
        <v>48</v>
      </c>
      <c r="B47" s="55">
        <f t="shared" si="4"/>
        <v>0</v>
      </c>
      <c r="C47" s="65">
        <f t="shared" si="4"/>
        <v>0</v>
      </c>
      <c r="D47" s="28">
        <v>0</v>
      </c>
      <c r="E47" s="28">
        <v>0</v>
      </c>
      <c r="F47" s="28"/>
      <c r="G47" s="28"/>
      <c r="H47" s="28"/>
      <c r="I47" s="67"/>
      <c r="J47" s="67"/>
      <c r="K47" s="18"/>
      <c r="L47" s="18"/>
      <c r="M47" s="28"/>
      <c r="N47" s="28"/>
    </row>
    <row r="48" spans="1:14" ht="25.5" x14ac:dyDescent="0.25">
      <c r="A48" s="17" t="s">
        <v>49</v>
      </c>
      <c r="B48" s="55">
        <f t="shared" si="4"/>
        <v>0</v>
      </c>
      <c r="C48" s="65">
        <f t="shared" si="4"/>
        <v>0</v>
      </c>
      <c r="D48" s="28">
        <v>0</v>
      </c>
      <c r="E48" s="28">
        <v>0</v>
      </c>
      <c r="F48" s="28"/>
      <c r="G48" s="28"/>
      <c r="H48" s="28"/>
      <c r="I48" s="67"/>
      <c r="J48" s="67"/>
      <c r="K48" s="18"/>
      <c r="L48" s="18"/>
      <c r="M48" s="28"/>
      <c r="N48" s="28"/>
    </row>
    <row r="49" spans="1:14" ht="25.5" x14ac:dyDescent="0.25">
      <c r="A49" s="17" t="s">
        <v>50</v>
      </c>
      <c r="B49" s="55">
        <f t="shared" si="4"/>
        <v>0</v>
      </c>
      <c r="C49" s="65">
        <f t="shared" si="4"/>
        <v>0</v>
      </c>
      <c r="D49" s="28">
        <v>0</v>
      </c>
      <c r="E49" s="28">
        <v>0</v>
      </c>
      <c r="F49" s="28"/>
      <c r="G49" s="28"/>
      <c r="H49" s="28"/>
      <c r="I49" s="67"/>
      <c r="J49" s="67"/>
      <c r="K49" s="18"/>
      <c r="L49" s="18"/>
      <c r="M49" s="28"/>
      <c r="N49" s="28"/>
    </row>
    <row r="50" spans="1:14" ht="25.5" x14ac:dyDescent="0.25">
      <c r="A50" s="17" t="s">
        <v>51</v>
      </c>
      <c r="B50" s="55">
        <f t="shared" si="4"/>
        <v>0</v>
      </c>
      <c r="C50" s="65">
        <f t="shared" si="4"/>
        <v>0</v>
      </c>
      <c r="D50" s="28">
        <v>0</v>
      </c>
      <c r="E50" s="28">
        <v>0</v>
      </c>
      <c r="F50" s="28"/>
      <c r="G50" s="28"/>
      <c r="H50" s="28"/>
      <c r="I50" s="67"/>
      <c r="J50" s="67"/>
      <c r="K50" s="18"/>
      <c r="L50" s="18"/>
      <c r="M50" s="28"/>
      <c r="N50" s="28"/>
    </row>
    <row r="51" spans="1:14" ht="25.5" x14ac:dyDescent="0.25">
      <c r="A51" s="17" t="s">
        <v>52</v>
      </c>
      <c r="B51" s="55">
        <f t="shared" si="4"/>
        <v>0</v>
      </c>
      <c r="C51" s="65">
        <f t="shared" si="4"/>
        <v>0</v>
      </c>
      <c r="D51" s="28">
        <v>0</v>
      </c>
      <c r="E51" s="28">
        <v>0</v>
      </c>
      <c r="F51" s="28"/>
      <c r="G51" s="28"/>
      <c r="H51" s="28"/>
      <c r="I51" s="67"/>
      <c r="J51" s="67"/>
      <c r="K51" s="18"/>
      <c r="L51" s="18"/>
      <c r="M51" s="28"/>
      <c r="N51" s="28"/>
    </row>
    <row r="52" spans="1:14" ht="25.5" x14ac:dyDescent="0.25">
      <c r="A52" s="17" t="s">
        <v>53</v>
      </c>
      <c r="B52" s="55">
        <f t="shared" si="4"/>
        <v>0</v>
      </c>
      <c r="C52" s="65">
        <f t="shared" si="4"/>
        <v>0</v>
      </c>
      <c r="D52" s="28">
        <v>0</v>
      </c>
      <c r="E52" s="28">
        <v>0</v>
      </c>
      <c r="F52" s="28"/>
      <c r="G52" s="28"/>
      <c r="H52" s="28"/>
      <c r="I52" s="67"/>
      <c r="J52" s="67"/>
      <c r="K52" s="18"/>
      <c r="L52" s="18"/>
      <c r="M52" s="28"/>
      <c r="N52" s="28"/>
    </row>
    <row r="53" spans="1:14" ht="25.5" x14ac:dyDescent="0.25">
      <c r="A53" s="14" t="s">
        <v>28</v>
      </c>
      <c r="B53" s="55">
        <f>C53+D53+E53+F53+G53+H53+I53+J53+K53+L53+M53+N53</f>
        <v>0</v>
      </c>
      <c r="C53" s="65">
        <f t="shared" si="4"/>
        <v>0</v>
      </c>
      <c r="D53" s="62">
        <f>D54+D55+D56+D57+D58+D59+D60+D61+D62</f>
        <v>0</v>
      </c>
      <c r="E53" s="50">
        <f>E54+E55+E56+E57+E58+E59+E60+E61+E62</f>
        <v>0</v>
      </c>
      <c r="F53" s="16"/>
      <c r="G53" s="16"/>
      <c r="H53" s="50"/>
      <c r="I53" s="50"/>
      <c r="J53" s="50"/>
      <c r="K53" s="50"/>
      <c r="L53" s="15"/>
      <c r="M53" s="15"/>
      <c r="N53" s="16"/>
    </row>
    <row r="54" spans="1:14" ht="15" x14ac:dyDescent="0.25">
      <c r="A54" s="17" t="s">
        <v>29</v>
      </c>
      <c r="B54" s="65">
        <f>C54+D54+E54+F54+G54+H54+I54+J54+K54+L54+M54+N54</f>
        <v>0</v>
      </c>
      <c r="C54" s="65">
        <f>D54+E54+F54+G54+H54+I54+J54+K54+L54+M54+N54+O54</f>
        <v>0</v>
      </c>
      <c r="D54" s="28">
        <v>0</v>
      </c>
      <c r="E54" s="28">
        <v>0</v>
      </c>
      <c r="F54" s="28"/>
      <c r="G54" s="28"/>
      <c r="H54" s="28"/>
      <c r="I54" s="28"/>
      <c r="J54" s="28"/>
      <c r="K54" s="28"/>
      <c r="L54" s="28"/>
      <c r="M54" s="28"/>
      <c r="N54" s="28"/>
    </row>
    <row r="55" spans="1:14" ht="25.5" x14ac:dyDescent="0.25">
      <c r="A55" s="17" t="s">
        <v>30</v>
      </c>
      <c r="B55" s="55">
        <f>C55+D55+E55+F55+G55+H55+I55+J55+K55+L55+M55+N55</f>
        <v>0</v>
      </c>
      <c r="C55" s="65">
        <v>0</v>
      </c>
      <c r="D55" s="28">
        <v>0</v>
      </c>
      <c r="E55" s="28">
        <v>0</v>
      </c>
      <c r="F55" s="28"/>
      <c r="G55" s="28"/>
      <c r="H55" s="28"/>
      <c r="I55" s="28"/>
      <c r="J55" s="28"/>
      <c r="K55" s="28"/>
      <c r="L55" s="28"/>
      <c r="M55" s="28"/>
      <c r="N55" s="28"/>
    </row>
    <row r="56" spans="1:14" ht="25.5" x14ac:dyDescent="0.25">
      <c r="A56" s="17" t="s">
        <v>31</v>
      </c>
      <c r="B56" s="55">
        <f t="shared" ref="B56:C74" si="5">C56+D56+E56+F56+G56+H56+I56+J56+K56+L56+M56+N56</f>
        <v>0</v>
      </c>
      <c r="C56" s="65">
        <f t="shared" si="5"/>
        <v>0</v>
      </c>
      <c r="D56" s="28">
        <v>0</v>
      </c>
      <c r="E56" s="28">
        <v>0</v>
      </c>
      <c r="F56" s="28"/>
      <c r="G56" s="28"/>
      <c r="H56" s="28"/>
      <c r="I56" s="28"/>
      <c r="J56" s="28"/>
      <c r="K56" s="28"/>
      <c r="L56" s="28"/>
      <c r="M56" s="28"/>
      <c r="N56" s="6"/>
    </row>
    <row r="57" spans="1:14" ht="25.5" x14ac:dyDescent="0.25">
      <c r="A57" s="17" t="s">
        <v>32</v>
      </c>
      <c r="B57" s="55">
        <f>C57+D57+E57+F57+G57+H57+I57+J57+K57+L57+M57+N57</f>
        <v>0</v>
      </c>
      <c r="C57" s="65">
        <f>D57+E57+F57+G57+H57+I57+J57+K57+L57+M57+N57+O57</f>
        <v>0</v>
      </c>
      <c r="D57" s="28">
        <v>0</v>
      </c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</row>
    <row r="58" spans="1:14" ht="25.5" x14ac:dyDescent="0.25">
      <c r="A58" s="17" t="s">
        <v>33</v>
      </c>
      <c r="B58" s="55">
        <f>C58+D58+E58+F58+G58+H58+I58+J58+K58+L58+M58+N58</f>
        <v>0</v>
      </c>
      <c r="C58" s="65">
        <f>D58+E58+F58+G58+H58+I58+J58+K58+L58+M58+N58+O58</f>
        <v>0</v>
      </c>
      <c r="D58" s="28">
        <v>0</v>
      </c>
      <c r="E58" s="28">
        <v>0</v>
      </c>
      <c r="F58" s="28"/>
      <c r="G58" s="28"/>
      <c r="H58" s="28"/>
      <c r="I58" s="28"/>
      <c r="J58" s="28"/>
      <c r="K58" s="28"/>
      <c r="L58" s="28"/>
      <c r="M58" s="28"/>
      <c r="N58" s="28"/>
    </row>
    <row r="59" spans="1:14" ht="15" x14ac:dyDescent="0.25">
      <c r="A59" s="17" t="s">
        <v>54</v>
      </c>
      <c r="B59" s="55">
        <f t="shared" si="5"/>
        <v>0</v>
      </c>
      <c r="C59" s="65">
        <f t="shared" si="5"/>
        <v>0</v>
      </c>
      <c r="D59" s="28">
        <v>0</v>
      </c>
      <c r="E59" s="47">
        <v>0</v>
      </c>
      <c r="F59" s="28"/>
      <c r="G59" s="28"/>
      <c r="H59" s="28"/>
      <c r="I59" s="28"/>
      <c r="J59" s="28"/>
      <c r="K59" s="28"/>
      <c r="L59" s="28"/>
      <c r="M59" s="28"/>
      <c r="N59" s="6"/>
    </row>
    <row r="60" spans="1:14" ht="15" x14ac:dyDescent="0.25">
      <c r="A60" s="17" t="s">
        <v>55</v>
      </c>
      <c r="B60" s="55">
        <f t="shared" si="5"/>
        <v>0</v>
      </c>
      <c r="C60" s="65">
        <f t="shared" si="5"/>
        <v>0</v>
      </c>
      <c r="D60" s="28">
        <v>0</v>
      </c>
      <c r="E60" s="47">
        <v>0</v>
      </c>
      <c r="F60" s="28"/>
      <c r="G60" s="28"/>
      <c r="H60" s="28"/>
      <c r="I60" s="28"/>
      <c r="J60" s="28"/>
      <c r="K60" s="28"/>
      <c r="L60" s="28"/>
      <c r="M60" s="28"/>
      <c r="N60" s="6"/>
    </row>
    <row r="61" spans="1:14" ht="15" x14ac:dyDescent="0.25">
      <c r="A61" s="17" t="s">
        <v>34</v>
      </c>
      <c r="B61" s="55">
        <f t="shared" si="5"/>
        <v>0</v>
      </c>
      <c r="C61" s="65">
        <f t="shared" si="5"/>
        <v>0</v>
      </c>
      <c r="D61" s="28">
        <v>0</v>
      </c>
      <c r="E61" s="47">
        <v>0</v>
      </c>
      <c r="F61" s="28"/>
      <c r="G61" s="28"/>
      <c r="H61" s="28"/>
      <c r="I61" s="28"/>
      <c r="J61" s="28"/>
      <c r="K61" s="28"/>
      <c r="L61" s="28"/>
      <c r="M61" s="28"/>
      <c r="N61" s="28"/>
    </row>
    <row r="62" spans="1:14" ht="25.5" x14ac:dyDescent="0.25">
      <c r="A62" s="17" t="s">
        <v>56</v>
      </c>
      <c r="B62" s="55">
        <f>C62+D62+E62+F62+G62+H62+I62+J62+K62+L62+M62+N62</f>
        <v>0</v>
      </c>
      <c r="C62" s="65">
        <f>D62+E62+F62+G62+H62+I62+J62+K62+L62+M62+N62+O62</f>
        <v>0</v>
      </c>
      <c r="D62" s="28">
        <v>0</v>
      </c>
      <c r="E62" s="28">
        <v>0</v>
      </c>
      <c r="F62" s="28"/>
      <c r="G62" s="28"/>
      <c r="H62" s="28"/>
      <c r="I62" s="28"/>
      <c r="J62" s="28"/>
      <c r="K62" s="28"/>
      <c r="L62" s="28"/>
      <c r="M62" s="28"/>
      <c r="N62" s="6"/>
    </row>
    <row r="63" spans="1:14" ht="15" x14ac:dyDescent="0.25">
      <c r="A63" s="14" t="s">
        <v>57</v>
      </c>
      <c r="B63" s="55">
        <f t="shared" si="5"/>
        <v>0</v>
      </c>
      <c r="C63" s="55">
        <f>C64+C65+C66+C67</f>
        <v>0</v>
      </c>
      <c r="D63" s="50">
        <f>D64+D65+D66+D67</f>
        <v>0</v>
      </c>
      <c r="E63" s="50">
        <f>E64+E65+E66+E67</f>
        <v>0</v>
      </c>
      <c r="F63" s="16"/>
      <c r="G63" s="16"/>
      <c r="H63" s="16"/>
      <c r="I63" s="16"/>
      <c r="J63" s="16"/>
      <c r="K63" s="50"/>
      <c r="L63" s="50"/>
      <c r="M63" s="50"/>
      <c r="N63" s="16"/>
    </row>
    <row r="64" spans="1:14" ht="15" x14ac:dyDescent="0.25">
      <c r="A64" s="17" t="s">
        <v>58</v>
      </c>
      <c r="B64" s="55">
        <f>C64+D64+E64+F64+G64+H64+I64+J64+K64+L64+M64+N64</f>
        <v>0</v>
      </c>
      <c r="C64" s="65">
        <v>0</v>
      </c>
      <c r="D64" s="28">
        <v>0</v>
      </c>
      <c r="E64" s="47">
        <v>0</v>
      </c>
      <c r="F64" s="28"/>
      <c r="G64" s="6"/>
      <c r="I64" s="18"/>
      <c r="J64" s="6"/>
      <c r="K64" s="28"/>
      <c r="L64" s="28"/>
      <c r="M64" s="28"/>
      <c r="N64" s="28"/>
    </row>
    <row r="65" spans="1:14" ht="15" x14ac:dyDescent="0.25">
      <c r="A65" s="17" t="s">
        <v>59</v>
      </c>
      <c r="B65" s="55">
        <f>C65+D65+E65+F65+G65+H65+I65+J65+K65+L65+M65+N65</f>
        <v>0</v>
      </c>
      <c r="C65" s="65">
        <v>0</v>
      </c>
      <c r="D65" s="28">
        <v>0</v>
      </c>
      <c r="E65" s="47">
        <v>0</v>
      </c>
      <c r="F65" s="47"/>
      <c r="G65" s="6"/>
      <c r="I65" s="6"/>
      <c r="J65" s="6"/>
      <c r="K65" s="28"/>
      <c r="L65" s="28"/>
      <c r="M65" s="28"/>
      <c r="N65" s="28"/>
    </row>
    <row r="66" spans="1:14" ht="25.5" x14ac:dyDescent="0.25">
      <c r="A66" s="17" t="s">
        <v>60</v>
      </c>
      <c r="B66" s="55">
        <f t="shared" si="5"/>
        <v>0</v>
      </c>
      <c r="C66" s="65">
        <f t="shared" si="5"/>
        <v>0</v>
      </c>
      <c r="D66" s="28">
        <v>0</v>
      </c>
      <c r="E66" s="47">
        <v>0</v>
      </c>
      <c r="F66" s="47"/>
      <c r="G66" s="6"/>
      <c r="I66" s="28"/>
      <c r="J66" s="28"/>
      <c r="K66" s="28"/>
      <c r="L66" s="28"/>
      <c r="M66" s="28"/>
      <c r="N66" s="28"/>
    </row>
    <row r="67" spans="1:14" ht="38.25" x14ac:dyDescent="0.25">
      <c r="A67" s="17" t="s">
        <v>61</v>
      </c>
      <c r="B67" s="55">
        <f t="shared" si="5"/>
        <v>0</v>
      </c>
      <c r="C67" s="65">
        <f t="shared" si="5"/>
        <v>0</v>
      </c>
      <c r="D67" s="28">
        <v>0</v>
      </c>
      <c r="E67" s="47">
        <v>0</v>
      </c>
      <c r="F67" s="47"/>
      <c r="G67" s="6"/>
      <c r="H67" s="16"/>
      <c r="I67" s="28"/>
      <c r="J67" s="28"/>
      <c r="K67" s="28"/>
      <c r="L67" s="28"/>
      <c r="M67" s="28"/>
      <c r="N67" s="28"/>
    </row>
    <row r="68" spans="1:14" ht="25.5" x14ac:dyDescent="0.25">
      <c r="A68" s="14" t="s">
        <v>62</v>
      </c>
      <c r="B68" s="55">
        <f t="shared" si="5"/>
        <v>0</v>
      </c>
      <c r="C68" s="65">
        <f>D68+E68+F68+G68+H68+I68+J68+K68+L68+M68+N68+O68</f>
        <v>0</v>
      </c>
      <c r="D68" s="50">
        <f>D69+D70</f>
        <v>0</v>
      </c>
      <c r="E68" s="50">
        <f>E69+E70</f>
        <v>0</v>
      </c>
      <c r="F68" s="50"/>
      <c r="G68" s="16"/>
      <c r="H68" s="16"/>
      <c r="I68" s="16"/>
      <c r="J68" s="16"/>
      <c r="K68" s="50"/>
      <c r="L68" s="50"/>
      <c r="M68" s="50"/>
      <c r="N68" s="50"/>
    </row>
    <row r="69" spans="1:14" ht="15" x14ac:dyDescent="0.25">
      <c r="A69" s="17" t="s">
        <v>63</v>
      </c>
      <c r="B69" s="55">
        <f t="shared" si="5"/>
        <v>0</v>
      </c>
      <c r="C69" s="65">
        <f t="shared" si="5"/>
        <v>0</v>
      </c>
      <c r="D69" s="28">
        <v>0</v>
      </c>
      <c r="E69" s="47">
        <v>0</v>
      </c>
      <c r="F69" s="47"/>
      <c r="G69" s="6"/>
      <c r="I69" s="28"/>
      <c r="J69" s="28"/>
      <c r="K69" s="28"/>
      <c r="L69" s="28"/>
      <c r="M69" s="28"/>
      <c r="N69" s="28"/>
    </row>
    <row r="70" spans="1:14" ht="25.5" x14ac:dyDescent="0.25">
      <c r="A70" s="17" t="s">
        <v>64</v>
      </c>
      <c r="B70" s="55">
        <f t="shared" si="5"/>
        <v>0</v>
      </c>
      <c r="C70" s="65">
        <f t="shared" si="5"/>
        <v>0</v>
      </c>
      <c r="D70" s="28">
        <v>0</v>
      </c>
      <c r="E70" s="47">
        <v>0</v>
      </c>
      <c r="F70" s="47"/>
      <c r="G70" s="6"/>
      <c r="I70" s="28"/>
      <c r="J70" s="28"/>
      <c r="K70" s="28"/>
      <c r="L70" s="28"/>
      <c r="M70" s="28"/>
      <c r="N70" s="28"/>
    </row>
    <row r="71" spans="1:14" ht="15" x14ac:dyDescent="0.25">
      <c r="A71" s="14" t="s">
        <v>65</v>
      </c>
      <c r="B71" s="55">
        <f t="shared" si="5"/>
        <v>0</v>
      </c>
      <c r="C71" s="55">
        <f t="shared" si="5"/>
        <v>0</v>
      </c>
      <c r="D71" s="50">
        <f>D72+D73+D74</f>
        <v>0</v>
      </c>
      <c r="E71" s="50">
        <f>E74</f>
        <v>0</v>
      </c>
      <c r="F71" s="50"/>
      <c r="G71" s="16"/>
      <c r="H71" s="16"/>
      <c r="I71" s="16"/>
      <c r="J71" s="16"/>
      <c r="K71" s="50"/>
      <c r="L71" s="50"/>
      <c r="M71" s="50"/>
      <c r="N71" s="50"/>
    </row>
    <row r="72" spans="1:14" ht="25.5" x14ac:dyDescent="0.25">
      <c r="A72" s="17" t="s">
        <v>66</v>
      </c>
      <c r="B72" s="55">
        <f t="shared" si="5"/>
        <v>0</v>
      </c>
      <c r="C72" s="65">
        <f t="shared" si="5"/>
        <v>0</v>
      </c>
      <c r="D72" s="28">
        <v>0</v>
      </c>
      <c r="E72" s="47">
        <v>0</v>
      </c>
      <c r="F72" s="47"/>
      <c r="G72" s="6"/>
      <c r="I72" s="28"/>
      <c r="J72" s="28"/>
      <c r="K72" s="28"/>
      <c r="L72" s="28"/>
      <c r="M72" s="28"/>
      <c r="N72" s="28"/>
    </row>
    <row r="73" spans="1:14" ht="25.5" x14ac:dyDescent="0.25">
      <c r="A73" s="17" t="s">
        <v>67</v>
      </c>
      <c r="B73" s="55">
        <f t="shared" si="5"/>
        <v>0</v>
      </c>
      <c r="C73" s="65">
        <f t="shared" si="5"/>
        <v>0</v>
      </c>
      <c r="D73" s="28">
        <v>0</v>
      </c>
      <c r="E73" s="47">
        <v>0</v>
      </c>
      <c r="F73" s="47"/>
      <c r="G73" s="6"/>
      <c r="I73" s="28"/>
      <c r="J73" s="28"/>
      <c r="K73" s="28"/>
      <c r="L73" s="28"/>
      <c r="M73" s="28"/>
      <c r="N73" s="28"/>
    </row>
    <row r="74" spans="1:14" ht="25.5" x14ac:dyDescent="0.25">
      <c r="A74" s="17" t="s">
        <v>68</v>
      </c>
      <c r="B74" s="55">
        <f t="shared" si="5"/>
        <v>0</v>
      </c>
      <c r="C74" s="65">
        <f t="shared" si="5"/>
        <v>0</v>
      </c>
      <c r="D74" s="28">
        <v>0</v>
      </c>
      <c r="E74" s="47">
        <v>0</v>
      </c>
      <c r="F74" s="47"/>
      <c r="G74" s="6"/>
      <c r="I74" s="28"/>
      <c r="J74" s="28"/>
      <c r="K74" s="28"/>
      <c r="L74" s="28"/>
      <c r="M74" s="28"/>
      <c r="N74" s="28"/>
    </row>
    <row r="75" spans="1:14" ht="15" x14ac:dyDescent="0.2">
      <c r="A75" s="20" t="s">
        <v>35</v>
      </c>
      <c r="B75" s="56">
        <f t="shared" ref="B75:I75" si="6">B10</f>
        <v>48365780.469999999</v>
      </c>
      <c r="C75" s="56">
        <f t="shared" si="6"/>
        <v>13453771.73</v>
      </c>
      <c r="D75" s="61">
        <f t="shared" si="6"/>
        <v>14629741.35</v>
      </c>
      <c r="E75" s="61">
        <f t="shared" si="6"/>
        <v>20282267.390000001</v>
      </c>
      <c r="F75" s="61">
        <f t="shared" si="6"/>
        <v>0</v>
      </c>
      <c r="G75" s="61">
        <f t="shared" si="6"/>
        <v>0</v>
      </c>
      <c r="H75" s="61">
        <f t="shared" si="6"/>
        <v>0</v>
      </c>
      <c r="I75" s="61">
        <f t="shared" si="6"/>
        <v>0</v>
      </c>
      <c r="J75" s="61">
        <f>J10</f>
        <v>0</v>
      </c>
      <c r="K75" s="61">
        <f>K10</f>
        <v>0</v>
      </c>
      <c r="L75" s="61">
        <f>L10</f>
        <v>0</v>
      </c>
      <c r="M75" s="61">
        <f>M10</f>
        <v>0</v>
      </c>
      <c r="N75" s="61"/>
    </row>
    <row r="76" spans="1:14" ht="15" x14ac:dyDescent="0.25">
      <c r="A76" s="22"/>
      <c r="B76" s="52"/>
      <c r="C76" s="53"/>
      <c r="D76" s="52"/>
      <c r="E76" s="52"/>
      <c r="I76" s="13"/>
    </row>
    <row r="77" spans="1:14" ht="15" x14ac:dyDescent="0.2">
      <c r="A77" s="11" t="s">
        <v>69</v>
      </c>
      <c r="B77" s="69">
        <v>0</v>
      </c>
      <c r="C77" s="70">
        <v>0</v>
      </c>
      <c r="D77" s="71">
        <v>0</v>
      </c>
      <c r="E77" s="71">
        <v>0</v>
      </c>
      <c r="F77" s="72"/>
      <c r="G77" s="72"/>
      <c r="H77" s="72"/>
      <c r="I77" s="73"/>
      <c r="J77" s="72"/>
      <c r="K77" s="72"/>
      <c r="L77" s="72"/>
      <c r="M77" s="72"/>
      <c r="N77" s="72"/>
    </row>
    <row r="78" spans="1:14" ht="15" x14ac:dyDescent="0.25">
      <c r="A78" s="14" t="s">
        <v>70</v>
      </c>
      <c r="B78" s="79">
        <v>0</v>
      </c>
      <c r="C78" s="75">
        <v>0</v>
      </c>
      <c r="D78" s="80">
        <v>0</v>
      </c>
      <c r="E78" s="80">
        <v>0</v>
      </c>
      <c r="F78" s="77"/>
      <c r="G78" s="77"/>
      <c r="H78" s="77"/>
      <c r="I78" s="73"/>
      <c r="J78" s="77"/>
      <c r="K78" s="77"/>
      <c r="L78" s="77"/>
      <c r="M78" s="77"/>
      <c r="N78" s="77"/>
    </row>
    <row r="79" spans="1:14" ht="25.5" x14ac:dyDescent="0.25">
      <c r="A79" s="17" t="s">
        <v>71</v>
      </c>
      <c r="B79" s="74">
        <v>0</v>
      </c>
      <c r="C79" s="75">
        <v>0</v>
      </c>
      <c r="D79" s="76">
        <v>0</v>
      </c>
      <c r="E79" s="76">
        <v>0</v>
      </c>
      <c r="F79" s="77"/>
      <c r="G79" s="77"/>
      <c r="H79" s="77"/>
      <c r="I79" s="73"/>
      <c r="J79" s="77"/>
      <c r="K79" s="77"/>
      <c r="L79" s="77"/>
      <c r="M79" s="77"/>
      <c r="N79" s="77"/>
    </row>
    <row r="80" spans="1:14" ht="25.5" x14ac:dyDescent="0.25">
      <c r="A80" s="17" t="s">
        <v>72</v>
      </c>
      <c r="B80" s="78">
        <v>0</v>
      </c>
      <c r="C80" s="75">
        <v>0</v>
      </c>
      <c r="D80" s="76">
        <v>0</v>
      </c>
      <c r="E80" s="76">
        <v>0</v>
      </c>
      <c r="F80" s="77"/>
      <c r="G80" s="77"/>
      <c r="H80" s="77"/>
      <c r="I80" s="73"/>
      <c r="J80" s="77"/>
      <c r="K80" s="77"/>
      <c r="L80" s="77"/>
      <c r="M80" s="77"/>
      <c r="N80" s="77"/>
    </row>
    <row r="81" spans="1:14" ht="15" x14ac:dyDescent="0.25">
      <c r="A81" s="14" t="s">
        <v>73</v>
      </c>
      <c r="B81" s="79">
        <v>0</v>
      </c>
      <c r="C81" s="81">
        <v>0</v>
      </c>
      <c r="D81" s="80">
        <v>0</v>
      </c>
      <c r="E81" s="80">
        <v>0</v>
      </c>
      <c r="F81" s="77"/>
      <c r="G81" s="77"/>
      <c r="H81" s="77"/>
      <c r="I81" s="73"/>
      <c r="J81" s="77"/>
      <c r="K81" s="77"/>
      <c r="L81" s="77"/>
      <c r="M81" s="77"/>
      <c r="N81" s="77"/>
    </row>
    <row r="82" spans="1:14" ht="25.5" x14ac:dyDescent="0.25">
      <c r="A82" s="17" t="s">
        <v>74</v>
      </c>
      <c r="B82" s="78">
        <v>0</v>
      </c>
      <c r="C82" s="75">
        <v>0</v>
      </c>
      <c r="D82" s="76">
        <v>0</v>
      </c>
      <c r="E82" s="76">
        <v>0</v>
      </c>
      <c r="F82" s="77"/>
      <c r="G82" s="77"/>
      <c r="H82" s="77"/>
      <c r="I82" s="73"/>
      <c r="J82" s="77"/>
      <c r="K82" s="77"/>
      <c r="L82" s="77"/>
      <c r="M82" s="77"/>
      <c r="N82" s="77"/>
    </row>
    <row r="83" spans="1:14" ht="25.5" x14ac:dyDescent="0.25">
      <c r="A83" s="17" t="s">
        <v>75</v>
      </c>
      <c r="B83" s="78">
        <v>0</v>
      </c>
      <c r="C83" s="75">
        <v>0</v>
      </c>
      <c r="D83" s="76">
        <v>0</v>
      </c>
      <c r="E83" s="76">
        <v>0</v>
      </c>
      <c r="F83" s="77"/>
      <c r="G83" s="77"/>
      <c r="H83" s="77"/>
      <c r="I83" s="73"/>
      <c r="J83" s="77"/>
      <c r="K83" s="77"/>
      <c r="L83" s="77"/>
      <c r="M83" s="77"/>
      <c r="N83" s="77"/>
    </row>
    <row r="84" spans="1:14" ht="15" x14ac:dyDescent="0.25">
      <c r="A84" s="14" t="s">
        <v>76</v>
      </c>
      <c r="B84" s="79">
        <v>0</v>
      </c>
      <c r="C84" s="81">
        <v>0</v>
      </c>
      <c r="D84" s="80">
        <v>0</v>
      </c>
      <c r="E84" s="80">
        <v>0</v>
      </c>
      <c r="F84" s="77"/>
      <c r="G84" s="77"/>
      <c r="H84" s="77"/>
      <c r="I84" s="73"/>
      <c r="J84" s="77"/>
      <c r="K84" s="77"/>
      <c r="L84" s="77"/>
      <c r="M84" s="77"/>
      <c r="N84" s="77"/>
    </row>
    <row r="85" spans="1:14" ht="25.5" x14ac:dyDescent="0.25">
      <c r="A85" s="17" t="s">
        <v>77</v>
      </c>
      <c r="B85" s="78">
        <v>0</v>
      </c>
      <c r="C85" s="75">
        <v>0</v>
      </c>
      <c r="D85" s="76">
        <v>0</v>
      </c>
      <c r="E85" s="76">
        <v>0</v>
      </c>
      <c r="F85" s="77"/>
      <c r="G85" s="77"/>
      <c r="H85" s="77"/>
      <c r="I85" s="73"/>
      <c r="J85" s="77"/>
      <c r="K85" s="77"/>
      <c r="L85" s="77"/>
      <c r="M85" s="77"/>
      <c r="N85" s="77"/>
    </row>
    <row r="86" spans="1:14" ht="15" x14ac:dyDescent="0.2">
      <c r="A86" s="20" t="s">
        <v>78</v>
      </c>
      <c r="B86" s="54"/>
      <c r="C86" s="54"/>
      <c r="D86" s="54"/>
      <c r="E86" s="54"/>
      <c r="F86" s="23"/>
      <c r="G86" s="23"/>
      <c r="H86" s="24"/>
      <c r="I86" s="25"/>
      <c r="J86" s="23"/>
      <c r="K86" s="23"/>
      <c r="L86" s="23"/>
      <c r="M86" s="23"/>
      <c r="N86" s="26"/>
    </row>
    <row r="87" spans="1:14" ht="15" x14ac:dyDescent="0.25">
      <c r="B87" s="52"/>
      <c r="C87" s="52"/>
      <c r="D87" s="52"/>
      <c r="E87" s="52"/>
      <c r="I87" s="13"/>
    </row>
    <row r="88" spans="1:14" ht="15" x14ac:dyDescent="0.2">
      <c r="A88" s="27" t="s">
        <v>79</v>
      </c>
      <c r="B88" s="60">
        <f>B75+B86</f>
        <v>48365780.469999999</v>
      </c>
      <c r="C88" s="60">
        <f>C75+C86</f>
        <v>13453771.73</v>
      </c>
      <c r="D88" s="60">
        <f>D75+D86</f>
        <v>14629741.35</v>
      </c>
      <c r="E88" s="60">
        <f t="shared" ref="E88:N88" si="7">E10</f>
        <v>20282267.390000001</v>
      </c>
      <c r="F88" s="60">
        <f t="shared" si="7"/>
        <v>0</v>
      </c>
      <c r="G88" s="60">
        <f t="shared" si="7"/>
        <v>0</v>
      </c>
      <c r="H88" s="60">
        <f t="shared" si="7"/>
        <v>0</v>
      </c>
      <c r="I88" s="60">
        <f t="shared" si="7"/>
        <v>0</v>
      </c>
      <c r="J88" s="60">
        <f t="shared" si="7"/>
        <v>0</v>
      </c>
      <c r="K88" s="60">
        <f t="shared" si="7"/>
        <v>0</v>
      </c>
      <c r="L88" s="60">
        <f t="shared" si="7"/>
        <v>0</v>
      </c>
      <c r="M88" s="60">
        <f t="shared" si="7"/>
        <v>0</v>
      </c>
      <c r="N88" s="60">
        <f t="shared" si="7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2" ht="15.75" x14ac:dyDescent="0.3">
      <c r="A100" s="29" t="s">
        <v>100</v>
      </c>
      <c r="B100"/>
      <c r="C100"/>
      <c r="D100"/>
      <c r="E100" s="29" t="s">
        <v>101</v>
      </c>
      <c r="F100"/>
      <c r="G100"/>
      <c r="H100"/>
      <c r="I100" s="29" t="s">
        <v>102</v>
      </c>
      <c r="J100"/>
      <c r="K100"/>
    </row>
    <row r="101" spans="1:12" ht="17.25" x14ac:dyDescent="0.35">
      <c r="A101" s="30"/>
      <c r="B101" s="31"/>
      <c r="C101" s="31"/>
      <c r="D101"/>
      <c r="E101" s="30" t="s">
        <v>113</v>
      </c>
      <c r="F101" s="32"/>
      <c r="G101"/>
      <c r="H101"/>
      <c r="I101" s="30" t="s">
        <v>111</v>
      </c>
      <c r="J101"/>
      <c r="K101"/>
      <c r="L101"/>
    </row>
    <row r="102" spans="1:12" ht="16.5" x14ac:dyDescent="0.3">
      <c r="A102" s="33" t="s">
        <v>115</v>
      </c>
      <c r="B102"/>
      <c r="C102"/>
      <c r="D102"/>
      <c r="E102" s="33" t="s">
        <v>104</v>
      </c>
      <c r="F102"/>
      <c r="G102"/>
      <c r="H102"/>
      <c r="I102" s="33" t="s">
        <v>105</v>
      </c>
      <c r="J102"/>
      <c r="K102"/>
    </row>
    <row r="103" spans="1:12" ht="15" x14ac:dyDescent="0.25">
      <c r="K103"/>
    </row>
    <row r="104" spans="1:12" ht="16.5" x14ac:dyDescent="0.3">
      <c r="A104" s="33"/>
      <c r="B104"/>
      <c r="C104"/>
      <c r="D104"/>
      <c r="E104" s="33"/>
      <c r="F104"/>
      <c r="G104"/>
      <c r="H104"/>
      <c r="I104" s="33"/>
      <c r="J104"/>
      <c r="K104"/>
    </row>
  </sheetData>
  <mergeCells count="5">
    <mergeCell ref="A3:N3"/>
    <mergeCell ref="A4:N4"/>
    <mergeCell ref="A5:N5"/>
    <mergeCell ref="A6:N6"/>
    <mergeCell ref="A7:N7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 Tejeda</cp:lastModifiedBy>
  <cp:lastPrinted>2025-01-17T17:33:34Z</cp:lastPrinted>
  <dcterms:created xsi:type="dcterms:W3CDTF">2018-04-17T18:57:16Z</dcterms:created>
  <dcterms:modified xsi:type="dcterms:W3CDTF">2025-04-04T14:58:57Z</dcterms:modified>
</cp:coreProperties>
</file>