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MARZO 2024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Ingresos y Egresos" sheetId="3" r:id="rId3"/>
    <sheet name="Hoja1" sheetId="4" r:id="rId4"/>
  </sheets>
  <definedNames>
    <definedName name="_xlnm.Print_Titles" localSheetId="2">'Planilla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B12" i="3"/>
  <c r="B27" i="3"/>
  <c r="B37" i="3"/>
  <c r="B53" i="3"/>
  <c r="E75" i="3"/>
  <c r="E27" i="3"/>
  <c r="E10" i="3" s="1"/>
  <c r="B10" i="3" s="1"/>
  <c r="B11" i="3"/>
  <c r="E71" i="3"/>
  <c r="E68" i="3"/>
  <c r="E63" i="3"/>
  <c r="E53" i="3"/>
  <c r="E45" i="3"/>
  <c r="E37" i="3"/>
  <c r="E17" i="3"/>
  <c r="E11" i="3"/>
  <c r="D88" i="3" l="1"/>
  <c r="D75" i="3"/>
  <c r="B36" i="3"/>
  <c r="D71" i="3" l="1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C75" i="3" s="1"/>
  <c r="C88" i="3" s="1"/>
  <c r="B51" i="2"/>
  <c r="B35" i="2"/>
  <c r="B25" i="2"/>
  <c r="B15" i="2"/>
  <c r="B9" i="2"/>
  <c r="B75" i="3" l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<sst xmlns="http://schemas.openxmlformats.org/spreadsheetml/2006/main" count="202" uniqueCount="116">
  <si>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</si>
  <si>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</si>
  <si>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</si>
  <si>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</si>
  <si>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</si>
  <si>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</si>
  <si>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</si>
  <si>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</si>
  <si>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</si>
  <si>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</si>
  <si>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</si>
  <si>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</si>
  <si>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</si>
  <si>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</si>
  <si>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</si>
  <si>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</si>
  <si>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</si>
  <si>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</si>
  <si>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</si>
  <si>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</si>
  <si>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</si>
  <si>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</si>
  <si>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</si>
  <si>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</si>
  <si>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</si>
  <si>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</si>
  <si>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</si>
  <si>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</si>
  <si>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</si>
  <si>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</si>
  <si>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</si>
  <si>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</si>
  <si>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</si>
  <si>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</si>
  <si>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</si>
  <si>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</si>
  <si>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</si>
  <si>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</si>
  <si>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</si>
  <si>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</si>
  <si>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</si>
  <si>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</si>
  <si>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</si>
  <si>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</si>
  <si>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</si>
  <si>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</si>
  <si>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</si>
  <si>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</si>
  <si>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</si>
  <si>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</si>
  <si>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</si>
  <si>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</si>
  <si>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</si>
  <si>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</si>
  <si>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</si>
  <si>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</si>
  <si>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</si>
  <si>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</si>
  <si>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</si>
  <si>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</si>
  <si>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</si>
  <si>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</si>
  <si>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</si>
  <si>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</si>
  <si>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</si>
  <si>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</si>
  <si>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</si>
  <si>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</si>
  <si>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</si>
  <si>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</si>
  <si>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</si>
  <si>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</si>
  <si>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</si>
  <si>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</si>
  <si>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</si>
  <si>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</si>
  <si>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</si>
  <si>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</si>
  <si>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</si>
  <si>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</si>
  <si>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</si>
  <si>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</si>
  <si>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</si>
  <si>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</si>
  <si>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</si>
  <si>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</si>
  <si>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</si>
  <si>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</si>
  <si>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</si>
  <si>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</si>
  <si>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</si>
  <si>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</si>
  <si>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</si>
  <si>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</si>
  <si>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</si>
  <si>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</si>
  <si>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</si>
  <si>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</si>
  <si>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</si>
  <si>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</si>
  <si>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</si>
  <si>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</si>
  <si>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</si>
  <si>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</si>
  <si>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</si>
  <si>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</si>
  <si>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</si>
  <si>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</si>
  <si>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</si>
  <si>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</si>
  <si>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</si>
  <si>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</si>
  <si>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</si>
  <si>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</si>
  <si>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MARZO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</si>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</sst>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Egresos'!$B$10:$B$75</c:f>
              <c:numCache>
                <c:formatCode>#,##0.00</c:formatCode>
                <c:ptCount val="66"/>
                <c:pt idx="0">
                  <c:v>47265002.939999998</c:v>
                </c:pt>
                <c:pt idx="1">
                  <c:v>29981226.129999995</c:v>
                </c:pt>
                <c:pt idx="2">
                  <c:v>26251792.939999998</c:v>
                </c:pt>
                <c:pt idx="3">
                  <c:v>145000</c:v>
                </c:pt>
                <c:pt idx="4">
                  <c:v>0</c:v>
                </c:pt>
                <c:pt idx="5">
                  <c:v>0</c:v>
                </c:pt>
                <c:pt idx="6">
                  <c:v>3584433.1900000004</c:v>
                </c:pt>
                <c:pt idx="7">
                  <c:v>4429210.88</c:v>
                </c:pt>
                <c:pt idx="8">
                  <c:v>1657320.5</c:v>
                </c:pt>
                <c:pt idx="9">
                  <c:v>0</c:v>
                </c:pt>
                <c:pt idx="10">
                  <c:v>707935</c:v>
                </c:pt>
                <c:pt idx="11">
                  <c:v>0</c:v>
                </c:pt>
                <c:pt idx="12">
                  <c:v>1247859.5</c:v>
                </c:pt>
                <c:pt idx="13">
                  <c:v>160418.01999999999</c:v>
                </c:pt>
                <c:pt idx="14">
                  <c:v>307097.86</c:v>
                </c:pt>
                <c:pt idx="15">
                  <c:v>180430</c:v>
                </c:pt>
                <c:pt idx="16">
                  <c:v>168150</c:v>
                </c:pt>
                <c:pt idx="17">
                  <c:v>7920102.5099999998</c:v>
                </c:pt>
                <c:pt idx="18">
                  <c:v>339660.82</c:v>
                </c:pt>
                <c:pt idx="19">
                  <c:v>275695.2</c:v>
                </c:pt>
                <c:pt idx="20">
                  <c:v>201567.6</c:v>
                </c:pt>
                <c:pt idx="21">
                  <c:v>1132130</c:v>
                </c:pt>
                <c:pt idx="22">
                  <c:v>224908</c:v>
                </c:pt>
                <c:pt idx="23">
                  <c:v>147616.22999999998</c:v>
                </c:pt>
                <c:pt idx="24">
                  <c:v>4255870.3</c:v>
                </c:pt>
                <c:pt idx="25">
                  <c:v>0</c:v>
                </c:pt>
                <c:pt idx="26">
                  <c:v>1342654.3599999999</c:v>
                </c:pt>
                <c:pt idx="27">
                  <c:v>4280000</c:v>
                </c:pt>
                <c:pt idx="28">
                  <c:v>4280000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654463.41999999993</c:v>
                </c:pt>
                <c:pt idx="44">
                  <c:v>566987.1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741939.74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47265002.939999998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370969.87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35">
                  <c:v>0</c:v>
                </c:pt>
                <c:pt idx="43">
                  <c:v>22361</c:v>
                </c:pt>
                <c:pt idx="44">
                  <c:v>0</c:v>
                </c:pt>
                <c:pt idx="46">
                  <c:v>0</c:v>
                </c:pt>
                <c:pt idx="48">
                  <c:v>22361</c:v>
                </c:pt>
                <c:pt idx="53">
                  <c:v>0</c:v>
                </c:pt>
                <c:pt idx="58">
                  <c:v>0</c:v>
                </c:pt>
                <c:pt idx="61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E13" sqref="E13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H15" sqref="H15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2">
        <f>SUM(C10:N10)</f>
        <v>47265002.939999998</v>
      </c>
      <c r="C10" s="62">
        <f>C11+C17+C27+C37+C45+C53+C63+C68+C71</f>
        <v>13082753.040000001</v>
      </c>
      <c r="D10" s="62">
        <f>D11+D17+D27+D37+D45+D53+D63+D68+D71</f>
        <v>15920583.949999999</v>
      </c>
      <c r="E10" s="62">
        <f>E11+E17+E27+E37+E45+E53+E63+E68+E71</f>
        <v>18261665.949999999</v>
      </c>
      <c r="F10" s="62"/>
      <c r="G10" s="62"/>
      <c r="H10" s="62"/>
      <c r="I10" s="62"/>
      <c r="J10" s="62"/>
      <c r="K10" s="62"/>
      <c r="L10" s="62"/>
      <c r="M10" s="62"/>
      <c r="N10" s="62"/>
      <c r="O10" s="13"/>
      <c r="P10" s="13"/>
      <c r="Q10" s="13"/>
      <c r="R10" s="13"/>
    </row>
    <row r="11" spans="1:18" ht="15" x14ac:dyDescent="0.25">
      <c r="A11" s="14" t="s">
        <v>2</v>
      </c>
      <c r="B11" s="62">
        <f>C11+D11+E11+F11+G11+H11+I11+J11+K11+L11+M11+N11</f>
        <v>29981226.129999995</v>
      </c>
      <c r="C11" s="72">
        <f>C12+C13+C16</f>
        <v>9609967.2400000002</v>
      </c>
      <c r="D11" s="50">
        <f>D12+D13+D16</f>
        <v>10480395.27</v>
      </c>
      <c r="E11" s="51">
        <f>E12+E13+E14+E15+E16</f>
        <v>9890863.6199999992</v>
      </c>
      <c r="F11" s="51"/>
      <c r="G11" s="16"/>
      <c r="H11" s="15"/>
      <c r="I11" s="15"/>
      <c r="J11" s="15"/>
      <c r="K11" s="55"/>
      <c r="L11" s="55"/>
      <c r="M11" s="55"/>
      <c r="N11" s="71"/>
    </row>
    <row r="12" spans="1:18" ht="15" x14ac:dyDescent="0.25">
      <c r="A12" s="17" t="s">
        <v>3</v>
      </c>
      <c r="B12" s="62">
        <f>C12+D12+E12+F12+G12+H12+I12+J12+K12+L12+M12+N12</f>
        <v>26251792.939999998</v>
      </c>
      <c r="C12" s="64">
        <v>8372150.4800000004</v>
      </c>
      <c r="D12" s="30">
        <v>9253901.4299999997</v>
      </c>
      <c r="E12" s="30">
        <v>8625741.0299999993</v>
      </c>
      <c r="F12" s="30"/>
      <c r="G12" s="30"/>
      <c r="H12" s="30"/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2">
        <f>C13+D13+E13+F13+G13+H13+I13+J13+K13+L13+M13+N13</f>
        <v>145000</v>
      </c>
      <c r="C13" s="64">
        <v>55000</v>
      </c>
      <c r="D13" s="30">
        <v>45000</v>
      </c>
      <c r="E13" s="30">
        <v>45000</v>
      </c>
      <c r="F13" s="30"/>
      <c r="G13" s="30"/>
      <c r="H13" s="30"/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2">
        <v>0</v>
      </c>
      <c r="C14" s="65">
        <v>0</v>
      </c>
      <c r="D14" s="53">
        <v>0</v>
      </c>
      <c r="E14" s="52">
        <v>0</v>
      </c>
      <c r="F14" s="6"/>
      <c r="G14" s="6"/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2">
        <f t="shared" ref="B15" si="0">C15+D15+E15+F15+G15+H15+I15+J15+K15+L15+M15+N15</f>
        <v>0</v>
      </c>
      <c r="C15" s="65">
        <v>0</v>
      </c>
      <c r="D15" s="53">
        <v>0</v>
      </c>
      <c r="E15" s="52">
        <v>0</v>
      </c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2">
        <f>C16+D16+E16+F16+G16+H16+I16+J16+K16+L16+M16+N16</f>
        <v>3584433.1900000004</v>
      </c>
      <c r="C16" s="64">
        <v>1182816.76</v>
      </c>
      <c r="D16" s="30">
        <v>1181493.8400000001</v>
      </c>
      <c r="E16" s="30">
        <v>1220122.5900000001</v>
      </c>
      <c r="F16" s="30"/>
      <c r="G16" s="30"/>
      <c r="H16" s="30"/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2">
        <f>C17+D17+E17+F17+G17+H17+I17+J17+K17+L17+M17+N17</f>
        <v>4429210.88</v>
      </c>
      <c r="C17" s="66">
        <f>C18+C19+C21+C22+C23+C24+C25+C26</f>
        <v>1047303.8</v>
      </c>
      <c r="D17" s="54">
        <f>D18+D19+D20+D21+D22+D23+D24+D25+D26</f>
        <v>1659065.8599999999</v>
      </c>
      <c r="E17" s="55">
        <f>E18+E20+E22+E23+E24+E25+E26</f>
        <v>1722841.22</v>
      </c>
      <c r="F17" s="16"/>
      <c r="G17" s="12"/>
      <c r="H17" s="16"/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2">
        <f t="shared" ref="B18:B26" si="1">C18+D18+E18+F18+G18+H18+I18+J18+K18+L18+M18+N18</f>
        <v>1657320.5</v>
      </c>
      <c r="C18" s="64">
        <v>552043.31000000006</v>
      </c>
      <c r="D18" s="30">
        <v>558985.54</v>
      </c>
      <c r="E18" s="30">
        <v>546291.65</v>
      </c>
      <c r="F18" s="30"/>
      <c r="G18" s="30"/>
      <c r="H18" s="30"/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2">
        <f t="shared" si="1"/>
        <v>0</v>
      </c>
      <c r="C19" s="65">
        <v>0</v>
      </c>
      <c r="D19" s="52">
        <v>0</v>
      </c>
      <c r="E19" s="30">
        <v>0</v>
      </c>
      <c r="F19" s="30"/>
      <c r="G19" s="30"/>
      <c r="H19" s="30"/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2">
        <f t="shared" si="1"/>
        <v>707935</v>
      </c>
      <c r="C20" s="64">
        <v>0</v>
      </c>
      <c r="D20" s="30">
        <v>212800</v>
      </c>
      <c r="E20" s="30">
        <v>495135</v>
      </c>
      <c r="F20" s="30"/>
      <c r="G20" s="30"/>
      <c r="H20" s="30"/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2">
        <f t="shared" si="1"/>
        <v>0</v>
      </c>
      <c r="C21" s="65">
        <v>0</v>
      </c>
      <c r="D21" s="53">
        <v>0</v>
      </c>
      <c r="E21" s="30">
        <v>0</v>
      </c>
      <c r="F21" s="30"/>
      <c r="G21" s="30"/>
      <c r="H21" s="30"/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2">
        <f t="shared" si="1"/>
        <v>1247859.5</v>
      </c>
      <c r="C22" s="64">
        <v>396631.75</v>
      </c>
      <c r="D22" s="30">
        <v>461091</v>
      </c>
      <c r="E22" s="30">
        <v>390136.75</v>
      </c>
      <c r="F22" s="30"/>
      <c r="G22" s="30"/>
      <c r="H22" s="30"/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2">
        <f t="shared" si="1"/>
        <v>160418.01999999999</v>
      </c>
      <c r="C23" s="64">
        <v>53628.74</v>
      </c>
      <c r="D23" s="30">
        <v>53441.46</v>
      </c>
      <c r="E23" s="30">
        <v>53347.82</v>
      </c>
      <c r="F23" s="30"/>
      <c r="G23" s="30"/>
      <c r="H23" s="30"/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2">
        <f t="shared" si="1"/>
        <v>307097.86</v>
      </c>
      <c r="C24" s="65">
        <v>0</v>
      </c>
      <c r="D24" s="53">
        <v>292937.86</v>
      </c>
      <c r="E24" s="30">
        <v>14160</v>
      </c>
      <c r="F24" s="30"/>
      <c r="G24" s="30"/>
      <c r="H24" s="30"/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2">
        <f t="shared" si="1"/>
        <v>180430</v>
      </c>
      <c r="C25" s="64">
        <v>45000</v>
      </c>
      <c r="D25" s="30">
        <v>79810</v>
      </c>
      <c r="E25" s="30">
        <v>55620</v>
      </c>
      <c r="F25" s="30"/>
      <c r="G25" s="30"/>
      <c r="H25" s="30"/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2">
        <f t="shared" si="1"/>
        <v>168150</v>
      </c>
      <c r="C26" s="65">
        <v>0</v>
      </c>
      <c r="D26" s="30">
        <v>0</v>
      </c>
      <c r="E26" s="30">
        <v>168150</v>
      </c>
      <c r="F26" s="30"/>
      <c r="G26" s="30"/>
      <c r="H26" s="30"/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2">
        <f>C27+D27+E27</f>
        <v>7920102.5099999998</v>
      </c>
      <c r="C27" s="66">
        <f>C28+C29+C30+C31+C32+C33+C34+C35+C36</f>
        <v>928482</v>
      </c>
      <c r="D27" s="54">
        <f>D28+D29+D30+D31+D32+D33+D34+D35+D36</f>
        <v>2444020.4</v>
      </c>
      <c r="E27" s="55">
        <f>E28+E29+E30+E31+E32+E33+E34+E35+E36</f>
        <v>4547600.1099999994</v>
      </c>
      <c r="F27" s="16"/>
      <c r="G27" s="12"/>
      <c r="H27" s="16"/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2">
        <f t="shared" ref="B28:C40" si="2">C28+D28+E28+F28+G28+H28+I28+J28+K28+L28+M28+N28</f>
        <v>339660.82</v>
      </c>
      <c r="C28" s="64">
        <v>0</v>
      </c>
      <c r="D28" s="30">
        <v>19999.82</v>
      </c>
      <c r="E28" s="30">
        <v>319661</v>
      </c>
      <c r="F28" s="30"/>
      <c r="G28" s="30"/>
      <c r="H28" s="30"/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2">
        <f t="shared" si="2"/>
        <v>275695.2</v>
      </c>
      <c r="C29" s="56">
        <v>0</v>
      </c>
      <c r="D29" s="30">
        <v>275695.2</v>
      </c>
      <c r="E29" s="30">
        <v>0</v>
      </c>
      <c r="F29" s="30"/>
      <c r="G29" s="30"/>
      <c r="H29" s="30"/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2">
        <f t="shared" si="2"/>
        <v>201567.6</v>
      </c>
      <c r="C30" s="56">
        <v>0</v>
      </c>
      <c r="D30" s="52">
        <v>0</v>
      </c>
      <c r="E30" s="30">
        <v>201567.6</v>
      </c>
      <c r="F30" s="30"/>
      <c r="G30" s="30"/>
      <c r="H30" s="30"/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2">
        <f t="shared" si="2"/>
        <v>1132130</v>
      </c>
      <c r="C31" s="64">
        <v>0</v>
      </c>
      <c r="D31" s="30">
        <v>0</v>
      </c>
      <c r="E31" s="30">
        <v>1132130</v>
      </c>
      <c r="F31" s="30"/>
      <c r="G31" s="30"/>
      <c r="H31" s="30"/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2">
        <f t="shared" si="2"/>
        <v>224908</v>
      </c>
      <c r="C32" s="56">
        <v>0</v>
      </c>
      <c r="D32" s="30">
        <v>224908</v>
      </c>
      <c r="E32" s="30">
        <v>0</v>
      </c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2">
        <f t="shared" si="2"/>
        <v>147616.22999999998</v>
      </c>
      <c r="C33" s="56">
        <v>0</v>
      </c>
      <c r="D33" s="30">
        <v>2988.74</v>
      </c>
      <c r="E33" s="30">
        <v>144627.49</v>
      </c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2">
        <f t="shared" si="2"/>
        <v>4255870.3</v>
      </c>
      <c r="C34" s="64">
        <v>928482</v>
      </c>
      <c r="D34" s="30">
        <v>1142870</v>
      </c>
      <c r="E34" s="30">
        <v>2184518.2999999998</v>
      </c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2">
        <f t="shared" si="2"/>
        <v>0</v>
      </c>
      <c r="C35" s="65">
        <v>0</v>
      </c>
      <c r="D35" s="53">
        <v>0</v>
      </c>
      <c r="E35" s="52">
        <v>0</v>
      </c>
      <c r="F35" s="6"/>
      <c r="G35" s="6"/>
      <c r="H35" s="30"/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2">
        <f>C36+D36+E36</f>
        <v>1342654.3599999999</v>
      </c>
      <c r="C36" s="65">
        <v>0</v>
      </c>
      <c r="D36" s="30">
        <v>777558.64</v>
      </c>
      <c r="E36" s="30">
        <v>565095.72</v>
      </c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49">
        <f>C37+D37+E37</f>
        <v>4280000</v>
      </c>
      <c r="C37" s="55">
        <v>1497000</v>
      </c>
      <c r="D37" s="54">
        <f>+D38+D39+D40+D41+D42+D43+D44</f>
        <v>705000</v>
      </c>
      <c r="E37" s="55">
        <f>E38+E39+E40+E41+E42+E43+E44</f>
        <v>2078000</v>
      </c>
      <c r="F37" s="16"/>
      <c r="G37" s="16"/>
      <c r="H37" s="55"/>
      <c r="I37" s="16"/>
      <c r="J37" s="16"/>
      <c r="K37" s="55"/>
      <c r="L37" s="16"/>
      <c r="M37" s="16"/>
      <c r="N37" s="16"/>
    </row>
    <row r="38" spans="1:14" ht="25.5" x14ac:dyDescent="0.25">
      <c r="A38" s="17" t="s">
        <v>26</v>
      </c>
      <c r="B38" s="49">
        <f t="shared" si="2"/>
        <v>4280000</v>
      </c>
      <c r="C38" s="52">
        <v>1497000</v>
      </c>
      <c r="D38" s="52">
        <v>705000</v>
      </c>
      <c r="E38" s="52">
        <v>2078000</v>
      </c>
      <c r="F38" s="30"/>
      <c r="G38" s="19"/>
      <c r="H38" s="30"/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2">
        <f t="shared" si="2"/>
        <v>0</v>
      </c>
      <c r="C39" s="74">
        <v>0</v>
      </c>
      <c r="D39" s="74">
        <v>0</v>
      </c>
      <c r="E39" s="30"/>
      <c r="F39" s="30"/>
      <c r="G39" s="30"/>
      <c r="H39" s="30"/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2">
        <f t="shared" si="2"/>
        <v>0</v>
      </c>
      <c r="C40" s="73">
        <f t="shared" si="2"/>
        <v>0</v>
      </c>
      <c r="D40" s="74">
        <v>0</v>
      </c>
      <c r="E40" s="30"/>
      <c r="F40" s="30"/>
      <c r="G40" s="30"/>
      <c r="H40" s="30"/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2">
        <f t="shared" ref="B41:C52" si="3">C41+D41+E41+F41+G41+H41+I41+J41+K41+L41+M41+N41</f>
        <v>0</v>
      </c>
      <c r="C41" s="73">
        <f t="shared" si="3"/>
        <v>0</v>
      </c>
      <c r="D41" s="74">
        <v>0</v>
      </c>
      <c r="E41" s="30"/>
      <c r="F41" s="30"/>
      <c r="G41" s="30"/>
      <c r="H41" s="30"/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2">
        <f t="shared" si="3"/>
        <v>0</v>
      </c>
      <c r="C42" s="73">
        <f t="shared" si="3"/>
        <v>0</v>
      </c>
      <c r="D42" s="74">
        <v>0</v>
      </c>
      <c r="E42" s="30"/>
      <c r="F42" s="30"/>
      <c r="G42" s="30"/>
      <c r="H42" s="30"/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2">
        <f t="shared" si="3"/>
        <v>0</v>
      </c>
      <c r="C43" s="73">
        <f t="shared" si="3"/>
        <v>0</v>
      </c>
      <c r="D43" s="74">
        <v>0</v>
      </c>
      <c r="E43" s="30"/>
      <c r="F43" s="30"/>
      <c r="G43" s="30"/>
      <c r="H43" s="30"/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2">
        <f t="shared" si="3"/>
        <v>0</v>
      </c>
      <c r="C44" s="73">
        <f t="shared" si="3"/>
        <v>0</v>
      </c>
      <c r="D44" s="74">
        <v>0</v>
      </c>
      <c r="E44" s="30"/>
      <c r="F44" s="30"/>
      <c r="G44" s="30"/>
      <c r="H44" s="30"/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2">
        <f t="shared" si="3"/>
        <v>0</v>
      </c>
      <c r="C45" s="62">
        <f t="shared" si="3"/>
        <v>0</v>
      </c>
      <c r="D45" s="55">
        <v>0</v>
      </c>
      <c r="E45" s="55">
        <f>E46+E47+E48+E49+E50+E51+E52</f>
        <v>0</v>
      </c>
      <c r="F45" s="30"/>
      <c r="G45" s="30"/>
      <c r="H45" s="30"/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2">
        <f t="shared" si="3"/>
        <v>0</v>
      </c>
      <c r="C46" s="73">
        <f t="shared" si="3"/>
        <v>0</v>
      </c>
      <c r="D46" s="74">
        <v>0</v>
      </c>
      <c r="E46" s="30"/>
      <c r="F46" s="30"/>
      <c r="G46" s="30"/>
      <c r="H46" s="30"/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2">
        <f t="shared" si="3"/>
        <v>0</v>
      </c>
      <c r="C47" s="73">
        <f t="shared" si="3"/>
        <v>0</v>
      </c>
      <c r="D47" s="74">
        <v>0</v>
      </c>
      <c r="E47" s="30"/>
      <c r="F47" s="30"/>
      <c r="G47" s="30"/>
      <c r="H47" s="30"/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2">
        <f t="shared" si="3"/>
        <v>0</v>
      </c>
      <c r="C48" s="73">
        <f t="shared" si="3"/>
        <v>0</v>
      </c>
      <c r="D48" s="74">
        <v>0</v>
      </c>
      <c r="E48" s="30"/>
      <c r="F48" s="30"/>
      <c r="G48" s="30"/>
      <c r="H48" s="30"/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2">
        <f t="shared" si="3"/>
        <v>0</v>
      </c>
      <c r="C49" s="73">
        <f t="shared" si="3"/>
        <v>0</v>
      </c>
      <c r="D49" s="74">
        <v>0</v>
      </c>
      <c r="E49" s="30"/>
      <c r="F49" s="30"/>
      <c r="G49" s="30"/>
      <c r="H49" s="30"/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2">
        <f t="shared" si="3"/>
        <v>0</v>
      </c>
      <c r="C50" s="73">
        <f t="shared" si="3"/>
        <v>0</v>
      </c>
      <c r="D50" s="74">
        <v>0</v>
      </c>
      <c r="E50" s="30"/>
      <c r="F50" s="30"/>
      <c r="G50" s="30"/>
      <c r="H50" s="30"/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2">
        <f t="shared" si="3"/>
        <v>0</v>
      </c>
      <c r="C51" s="73">
        <f t="shared" si="3"/>
        <v>0</v>
      </c>
      <c r="D51" s="74">
        <v>0</v>
      </c>
      <c r="E51" s="30"/>
      <c r="F51" s="30"/>
      <c r="G51" s="30"/>
      <c r="H51" s="30"/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2">
        <f t="shared" si="3"/>
        <v>0</v>
      </c>
      <c r="C52" s="73">
        <f t="shared" si="3"/>
        <v>0</v>
      </c>
      <c r="D52" s="74">
        <v>0</v>
      </c>
      <c r="E52" s="30"/>
      <c r="F52" s="30"/>
      <c r="G52" s="30"/>
      <c r="H52" s="30"/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2">
        <f>C53+D53+E53</f>
        <v>654463.41999999993</v>
      </c>
      <c r="C53" s="62">
        <v>0</v>
      </c>
      <c r="D53" s="69">
        <f>D54+D55+D56+D57+D58+D59+D60+D61+D62</f>
        <v>632102.41999999993</v>
      </c>
      <c r="E53" s="55">
        <f>E54+E55+E56+E57+E58+E59+E60+E61+E62</f>
        <v>22361</v>
      </c>
      <c r="F53" s="16"/>
      <c r="G53" s="16"/>
      <c r="H53" s="55"/>
      <c r="I53" s="15"/>
      <c r="J53" s="15"/>
      <c r="K53" s="55"/>
      <c r="L53" s="15"/>
      <c r="M53" s="15"/>
      <c r="N53" s="16"/>
    </row>
    <row r="54" spans="1:14" ht="15" x14ac:dyDescent="0.25">
      <c r="A54" s="17" t="s">
        <v>29</v>
      </c>
      <c r="B54" s="73">
        <f>C54+D54+E54+F54+G54+H54+I54+J54+K54+L54+M54+N54</f>
        <v>566987.1</v>
      </c>
      <c r="C54" s="73">
        <f>D54+E54+F54+G54+H54+I54+J54+K54+L54+M54+N54+O54</f>
        <v>283493.55</v>
      </c>
      <c r="D54" s="30">
        <v>283493.55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2">
        <v>0</v>
      </c>
      <c r="C55" s="73">
        <v>0</v>
      </c>
      <c r="D55" s="74">
        <v>0</v>
      </c>
      <c r="E55" s="30"/>
      <c r="F55" s="30"/>
      <c r="G55" s="30"/>
      <c r="H55" s="30"/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2">
        <f t="shared" ref="B56:C74" si="4">C56+D56+E56+F56+G56+H56+I56+J56+K56+L56+M56+N56</f>
        <v>0</v>
      </c>
      <c r="C56" s="73">
        <f t="shared" si="4"/>
        <v>0</v>
      </c>
      <c r="D56" s="74">
        <v>0</v>
      </c>
      <c r="E56" s="30">
        <v>0</v>
      </c>
      <c r="F56" s="30"/>
      <c r="G56" s="30"/>
      <c r="H56" s="30"/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2">
        <f>C57+D57+E57+F57+G57+H57+I57+J57+K57+L57+M57+N57</f>
        <v>0</v>
      </c>
      <c r="C57" s="73">
        <f>D57+E57+F57+G57+H57+I57+J57+K57+L57+M57+N57+O57</f>
        <v>0</v>
      </c>
      <c r="D57" s="74">
        <v>0</v>
      </c>
      <c r="E57" s="30"/>
      <c r="F57" s="30"/>
      <c r="G57" s="30"/>
      <c r="H57" s="30"/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3">
        <f>C58+D58+E58+F58+G58+H58+I58+J58+K58+L58+M58+N58</f>
        <v>741939.74</v>
      </c>
      <c r="C58" s="73">
        <f>D58+E58+F58+G58+H58+I58+J58+K58+L58+M58+N58+O58</f>
        <v>370969.87</v>
      </c>
      <c r="D58" s="30">
        <v>348608.87</v>
      </c>
      <c r="E58" s="30">
        <v>22361</v>
      </c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2">
        <f t="shared" si="4"/>
        <v>0</v>
      </c>
      <c r="C59" s="73">
        <f t="shared" si="4"/>
        <v>0</v>
      </c>
      <c r="D59" s="74">
        <v>0</v>
      </c>
      <c r="E59" s="52"/>
      <c r="F59" s="30"/>
      <c r="G59" s="30"/>
      <c r="H59" s="30"/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2">
        <f t="shared" si="4"/>
        <v>0</v>
      </c>
      <c r="C60" s="73">
        <f t="shared" si="4"/>
        <v>0</v>
      </c>
      <c r="D60" s="74">
        <v>0</v>
      </c>
      <c r="E60" s="52"/>
      <c r="F60" s="30"/>
      <c r="G60" s="30"/>
      <c r="H60" s="30"/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2">
        <f t="shared" si="4"/>
        <v>0</v>
      </c>
      <c r="C61" s="73">
        <f t="shared" si="4"/>
        <v>0</v>
      </c>
      <c r="D61" s="74">
        <v>0</v>
      </c>
      <c r="E61" s="52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2">
        <f>C62+D62+E62+F62+G62+H62+I62+J62+K62+L62+M62+N62</f>
        <v>0</v>
      </c>
      <c r="C62" s="73">
        <f>D62+E62+F62+G62+H62+I62+J62+K62+L62+M62+N62+O62</f>
        <v>0</v>
      </c>
      <c r="D62" s="74">
        <v>0</v>
      </c>
      <c r="E62" s="30"/>
      <c r="F62" s="30"/>
      <c r="G62" s="30"/>
      <c r="H62" s="30"/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2">
        <f t="shared" si="4"/>
        <v>0</v>
      </c>
      <c r="C63" s="62">
        <f t="shared" si="4"/>
        <v>0</v>
      </c>
      <c r="D63" s="55">
        <f>D64+D65+D66+D67</f>
        <v>0</v>
      </c>
      <c r="E63" s="55">
        <f>E64+E65+E66+E67</f>
        <v>0</v>
      </c>
      <c r="F63" s="16"/>
      <c r="G63" s="16"/>
      <c r="H63" s="16"/>
      <c r="I63" s="15"/>
      <c r="J63" s="15"/>
      <c r="K63" s="55"/>
      <c r="L63" s="55"/>
      <c r="M63" s="30"/>
      <c r="N63" s="16"/>
    </row>
    <row r="64" spans="1:14" ht="15" x14ac:dyDescent="0.25">
      <c r="A64" s="17" t="s">
        <v>58</v>
      </c>
      <c r="B64" s="62">
        <f>C64+D64+E64+F64+G64+H64+I64+J64+K64+L64+M64+N64</f>
        <v>0</v>
      </c>
      <c r="C64" s="73">
        <f>D64+E64+F64+G64+H64+I64+J64+K64+L64+M64+N64+O64</f>
        <v>0</v>
      </c>
      <c r="D64" s="74">
        <v>0</v>
      </c>
      <c r="E64" s="52"/>
      <c r="F64" s="30"/>
      <c r="G64" s="16"/>
      <c r="H64" s="16"/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2">
        <f>C65+D65+E65+F65+G65+H65+I65+J65+K65+L65+M65+N65</f>
        <v>0</v>
      </c>
      <c r="C65" s="73">
        <f>D65+E65+F65+G65+H65+I65+J65+K65+L65+M65+N65+O65</f>
        <v>0</v>
      </c>
      <c r="D65" s="74">
        <v>0</v>
      </c>
      <c r="E65" s="52"/>
      <c r="F65" s="52"/>
      <c r="G65" s="16"/>
      <c r="H65" s="16"/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2">
        <f t="shared" si="4"/>
        <v>0</v>
      </c>
      <c r="C66" s="73">
        <f t="shared" si="4"/>
        <v>0</v>
      </c>
      <c r="D66" s="74">
        <v>0</v>
      </c>
      <c r="E66" s="52"/>
      <c r="F66" s="52"/>
      <c r="G66" s="16"/>
      <c r="H66" s="16"/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2">
        <f t="shared" si="4"/>
        <v>0</v>
      </c>
      <c r="C67" s="73">
        <f t="shared" si="4"/>
        <v>0</v>
      </c>
      <c r="D67" s="74">
        <v>0</v>
      </c>
      <c r="E67" s="52"/>
      <c r="F67" s="52"/>
      <c r="G67" s="16"/>
      <c r="H67" s="16"/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2">
        <f t="shared" si="4"/>
        <v>0</v>
      </c>
      <c r="C68" s="62">
        <f t="shared" si="4"/>
        <v>0</v>
      </c>
      <c r="D68" s="55">
        <f>D69+D70</f>
        <v>0</v>
      </c>
      <c r="E68" s="52">
        <f>E69+E70</f>
        <v>0</v>
      </c>
      <c r="F68" s="52"/>
      <c r="G68" s="16"/>
      <c r="H68" s="16"/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2">
        <f t="shared" si="4"/>
        <v>0</v>
      </c>
      <c r="C69" s="73">
        <f t="shared" si="4"/>
        <v>0</v>
      </c>
      <c r="D69" s="30">
        <v>0</v>
      </c>
      <c r="E69" s="52"/>
      <c r="F69" s="52"/>
      <c r="G69" s="16"/>
      <c r="H69" s="16"/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2">
        <f t="shared" si="4"/>
        <v>0</v>
      </c>
      <c r="C70" s="73">
        <f t="shared" si="4"/>
        <v>0</v>
      </c>
      <c r="D70" s="30">
        <v>0</v>
      </c>
      <c r="E70" s="52"/>
      <c r="F70" s="52"/>
      <c r="G70" s="16"/>
      <c r="H70" s="16"/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2">
        <f t="shared" si="4"/>
        <v>0</v>
      </c>
      <c r="C71" s="62">
        <f t="shared" si="4"/>
        <v>0</v>
      </c>
      <c r="D71" s="55">
        <f>D72+D73+D74</f>
        <v>0</v>
      </c>
      <c r="E71" s="55">
        <f>E72+E73+E74</f>
        <v>0</v>
      </c>
      <c r="F71" s="52"/>
      <c r="G71" s="16"/>
      <c r="H71" s="16"/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2">
        <f t="shared" si="4"/>
        <v>0</v>
      </c>
      <c r="C72" s="73">
        <f t="shared" si="4"/>
        <v>0</v>
      </c>
      <c r="D72" s="30">
        <v>0</v>
      </c>
      <c r="E72" s="52"/>
      <c r="F72" s="52"/>
      <c r="G72" s="16"/>
      <c r="H72" s="16"/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2">
        <f t="shared" si="4"/>
        <v>0</v>
      </c>
      <c r="C73" s="73">
        <f t="shared" si="4"/>
        <v>0</v>
      </c>
      <c r="D73" s="30">
        <v>0</v>
      </c>
      <c r="E73" s="52"/>
      <c r="F73" s="52"/>
      <c r="G73" s="16"/>
      <c r="H73" s="16"/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2">
        <f t="shared" si="4"/>
        <v>0</v>
      </c>
      <c r="C74" s="73">
        <f t="shared" si="4"/>
        <v>0</v>
      </c>
      <c r="D74" s="30">
        <v>0</v>
      </c>
      <c r="E74" s="52"/>
      <c r="F74" s="52"/>
      <c r="G74" s="6"/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3">
        <f>B10</f>
        <v>47265002.939999998</v>
      </c>
      <c r="C75" s="63">
        <f>C10</f>
        <v>13082753.040000001</v>
      </c>
      <c r="D75" s="68">
        <f>D10</f>
        <v>15920583.949999999</v>
      </c>
      <c r="E75" s="68">
        <f>E10</f>
        <v>18261665.949999999</v>
      </c>
      <c r="F75" s="70"/>
      <c r="G75" s="68"/>
      <c r="H75" s="68"/>
      <c r="I75" s="68"/>
      <c r="J75" s="68"/>
      <c r="K75" s="68"/>
      <c r="L75" s="68"/>
      <c r="M75" s="68"/>
      <c r="N75" s="68"/>
    </row>
    <row r="76" spans="1:14" ht="15" x14ac:dyDescent="0.25">
      <c r="A76" s="22"/>
      <c r="B76" s="57"/>
      <c r="C76" s="58"/>
      <c r="D76" s="57"/>
      <c r="E76" s="57"/>
      <c r="I76" s="13"/>
    </row>
    <row r="77" spans="1:14" ht="15" x14ac:dyDescent="0.2">
      <c r="A77" s="11" t="s">
        <v>69</v>
      </c>
      <c r="B77" s="59"/>
      <c r="C77" s="60"/>
      <c r="D77" s="59"/>
      <c r="E77" s="59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7"/>
      <c r="C78" s="58"/>
      <c r="D78" s="57"/>
      <c r="E78" s="57"/>
      <c r="I78" s="13"/>
    </row>
    <row r="79" spans="1:14" ht="25.5" x14ac:dyDescent="0.25">
      <c r="A79" s="17" t="s">
        <v>71</v>
      </c>
      <c r="B79" s="57"/>
      <c r="C79" s="58"/>
      <c r="D79" s="57"/>
      <c r="E79" s="57"/>
      <c r="I79" s="13"/>
    </row>
    <row r="80" spans="1:14" ht="25.5" x14ac:dyDescent="0.25">
      <c r="A80" s="17" t="s">
        <v>72</v>
      </c>
      <c r="B80" s="57"/>
      <c r="C80" s="58"/>
      <c r="D80" s="57"/>
      <c r="E80" s="57"/>
      <c r="I80" s="13"/>
    </row>
    <row r="81" spans="1:14" ht="15" x14ac:dyDescent="0.25">
      <c r="A81" s="14" t="s">
        <v>73</v>
      </c>
      <c r="B81" s="57"/>
      <c r="C81" s="58"/>
      <c r="D81" s="57"/>
      <c r="E81" s="57"/>
      <c r="I81" s="13"/>
    </row>
    <row r="82" spans="1:14" ht="25.5" x14ac:dyDescent="0.25">
      <c r="A82" s="17" t="s">
        <v>74</v>
      </c>
      <c r="B82" s="57"/>
      <c r="C82" s="58"/>
      <c r="D82" s="57"/>
      <c r="E82" s="57"/>
      <c r="I82" s="13"/>
      <c r="N82" s="6"/>
    </row>
    <row r="83" spans="1:14" ht="25.5" x14ac:dyDescent="0.25">
      <c r="A83" s="17" t="s">
        <v>75</v>
      </c>
      <c r="B83" s="57"/>
      <c r="C83" s="58"/>
      <c r="D83" s="57"/>
      <c r="E83" s="57"/>
      <c r="I83" s="13"/>
    </row>
    <row r="84" spans="1:14" ht="15" x14ac:dyDescent="0.25">
      <c r="A84" s="14" t="s">
        <v>76</v>
      </c>
      <c r="B84" s="57"/>
      <c r="C84" s="58"/>
      <c r="D84" s="57"/>
      <c r="E84" s="57"/>
      <c r="I84" s="13"/>
    </row>
    <row r="85" spans="1:14" ht="25.5" x14ac:dyDescent="0.25">
      <c r="A85" s="17" t="s">
        <v>77</v>
      </c>
      <c r="B85" s="57"/>
      <c r="C85" s="58"/>
      <c r="D85" s="57"/>
      <c r="E85" s="57"/>
      <c r="I85" s="13"/>
    </row>
    <row r="86" spans="1:14" ht="15" x14ac:dyDescent="0.2">
      <c r="A86" s="20" t="s">
        <v>78</v>
      </c>
      <c r="B86" s="61"/>
      <c r="C86" s="61"/>
      <c r="D86" s="61"/>
      <c r="E86" s="61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7"/>
      <c r="C87" s="57"/>
      <c r="D87" s="57"/>
      <c r="E87" s="57"/>
      <c r="I87" s="13"/>
    </row>
    <row r="88" spans="1:14" ht="15" x14ac:dyDescent="0.2">
      <c r="A88" s="29" t="s">
        <v>79</v>
      </c>
      <c r="B88" s="67">
        <f>B75+B86</f>
        <v>47265002.939999998</v>
      </c>
      <c r="C88" s="67">
        <f>C75+C86</f>
        <v>13082753.040000001</v>
      </c>
      <c r="D88" s="67">
        <f>D75+D86</f>
        <v>15920583.949999999</v>
      </c>
      <c r="E88" s="67">
        <f t="shared" ref="E88:N88" si="5">E10</f>
        <v>18261665.949999999</v>
      </c>
      <c r="F88" s="67">
        <f t="shared" si="5"/>
        <v>0</v>
      </c>
      <c r="G88" s="67">
        <f t="shared" si="5"/>
        <v>0</v>
      </c>
      <c r="H88" s="67">
        <f t="shared" si="5"/>
        <v>0</v>
      </c>
      <c r="I88" s="67">
        <f t="shared" si="5"/>
        <v>0</v>
      </c>
      <c r="J88" s="67">
        <f t="shared" si="5"/>
        <v>0</v>
      </c>
      <c r="K88" s="67">
        <f t="shared" si="5"/>
        <v>0</v>
      </c>
      <c r="L88" s="67">
        <f t="shared" si="5"/>
        <v>0</v>
      </c>
      <c r="M88" s="67">
        <f t="shared" si="5"/>
        <v>0</v>
      </c>
      <c r="N88" s="67">
        <f t="shared" si="5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Ingresos y Egresos</vt:lpstr>
      <vt:lpstr>Hoja1</vt:lpstr>
      <vt:lpstr>Gráfico1</vt:lpstr>
      <vt:lpstr>'Planilla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2024-02-07T16:14:00Z</cp:lastPrinted>
  <dcterms:created xsi:type="dcterms:W3CDTF">2018-04-17T18:57:16Z</dcterms:created>
  <dcterms:modified xsi:type="dcterms:W3CDTF">2024-04-08T16:47:47Z</dcterms:modified>
</cp:coreProperties>
</file>