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15360" windowHeight="7620" tabRatio="601" activeTab="2"/>
  </bookViews>
  <sheets>
    <sheet name="Plantilla Presupuesto" sheetId="2" r:id="rId1"/>
    <sheet name="Gráfico1" sheetId="5" r:id="rId2"/>
    <sheet name="Planilla Ejecucion" sheetId="3" r:id="rId3"/>
    <sheet name="Hoja1" sheetId="4" r:id="rId4"/>
  </sheets>
  <definedNames>
    <definedName name="_xlnm.Print_Titles" localSheetId="2">'Planilla Ejecucion'!$1:$9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8" i="3" l="1"/>
  <c r="L10" i="3"/>
  <c r="K88" i="3" l="1"/>
  <c r="K10" i="3"/>
  <c r="J10" i="3"/>
  <c r="J88" i="3" l="1"/>
  <c r="I88" i="3" l="1"/>
  <c r="I10" i="3"/>
  <c r="H88" i="3" l="1"/>
  <c r="H10" i="3"/>
  <c r="G10" i="3" l="1"/>
  <c r="G88" i="3" s="1"/>
  <c r="F10" i="3" l="1"/>
  <c r="F88" i="3" s="1"/>
  <c r="E10" i="3" l="1"/>
  <c r="E88" i="3" s="1"/>
  <c r="D10" i="3" l="1"/>
  <c r="D88" i="3" s="1"/>
  <c r="B73" i="2" l="1"/>
  <c r="B61" i="2"/>
  <c r="C10" i="3" l="1"/>
  <c r="C88" i="3" s="1"/>
  <c r="C75" i="3"/>
  <c r="B75" i="3" s="1"/>
  <c r="C74" i="3"/>
  <c r="B74" i="3" s="1"/>
  <c r="C73" i="3"/>
  <c r="B73" i="3" s="1"/>
  <c r="C72" i="3"/>
  <c r="B72" i="3" s="1"/>
  <c r="C71" i="3"/>
  <c r="B71" i="3" s="1"/>
  <c r="C70" i="3"/>
  <c r="B70" i="3" s="1"/>
  <c r="C69" i="3"/>
  <c r="B69" i="3" s="1"/>
  <c r="C68" i="3"/>
  <c r="B68" i="3" s="1"/>
  <c r="C67" i="3"/>
  <c r="B67" i="3" s="1"/>
  <c r="C66" i="3"/>
  <c r="B66" i="3" s="1"/>
  <c r="C65" i="3"/>
  <c r="B65" i="3" s="1"/>
  <c r="C64" i="3"/>
  <c r="B64" i="3" s="1"/>
  <c r="C63" i="3"/>
  <c r="B63" i="3" s="1"/>
  <c r="C62" i="3"/>
  <c r="B62" i="3" s="1"/>
  <c r="C61" i="3"/>
  <c r="B61" i="3" s="1"/>
  <c r="C60" i="3"/>
  <c r="B60" i="3" s="1"/>
  <c r="C59" i="3"/>
  <c r="B59" i="3" s="1"/>
  <c r="C58" i="3"/>
  <c r="B58" i="3" s="1"/>
  <c r="C57" i="3"/>
  <c r="B57" i="3" s="1"/>
  <c r="C56" i="3"/>
  <c r="B56" i="3" s="1"/>
  <c r="C54" i="3"/>
  <c r="B54" i="3" s="1"/>
  <c r="C53" i="3"/>
  <c r="B53" i="3" s="1"/>
  <c r="C52" i="3"/>
  <c r="B52" i="3" s="1"/>
  <c r="C51" i="3"/>
  <c r="B51" i="3" s="1"/>
  <c r="C50" i="3"/>
  <c r="B50" i="3" s="1"/>
  <c r="C49" i="3"/>
  <c r="B49" i="3" s="1"/>
  <c r="C48" i="3"/>
  <c r="B48" i="3" s="1"/>
  <c r="C47" i="3"/>
  <c r="B47" i="3" s="1"/>
  <c r="C46" i="3"/>
  <c r="B46" i="3" s="1"/>
  <c r="C45" i="3"/>
  <c r="B45" i="3" s="1"/>
  <c r="C44" i="3"/>
  <c r="B44" i="3" s="1"/>
  <c r="C43" i="3"/>
  <c r="B43" i="3" s="1"/>
  <c r="C42" i="3"/>
  <c r="B42" i="3" s="1"/>
  <c r="C41" i="3"/>
  <c r="B41" i="3" s="1"/>
  <c r="C40" i="3"/>
  <c r="B40" i="3" s="1"/>
  <c r="B39" i="3"/>
  <c r="B12" i="3"/>
  <c r="B13" i="3"/>
  <c r="B15" i="3"/>
  <c r="B16" i="3"/>
  <c r="B11" i="3"/>
  <c r="B18" i="3"/>
  <c r="B19" i="3"/>
  <c r="B20" i="3"/>
  <c r="B21" i="3"/>
  <c r="B22" i="3"/>
  <c r="B23" i="3"/>
  <c r="B24" i="3"/>
  <c r="B25" i="3"/>
  <c r="B27" i="3"/>
  <c r="B28" i="3"/>
  <c r="B29" i="3"/>
  <c r="B30" i="3"/>
  <c r="B31" i="3"/>
  <c r="B32" i="3"/>
  <c r="B33" i="3"/>
  <c r="B34" i="3"/>
  <c r="B35" i="3"/>
  <c r="B36" i="3"/>
  <c r="B37" i="3"/>
  <c r="B38" i="3"/>
  <c r="B17" i="3" l="1"/>
  <c r="B10" i="3" s="1"/>
  <c r="B88" i="3" s="1"/>
  <c r="B51" i="2"/>
  <c r="B35" i="2"/>
  <c r="B25" i="2"/>
  <c r="B15" i="2"/>
  <c r="B9" i="2"/>
  <c r="B8" i="2" l="1"/>
  <c r="B86" i="2" l="1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<sst xmlns="http://schemas.openxmlformats.org/spreadsheetml/2006/main" count="202" uniqueCount="116">
  <si>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</si>
  <si>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</si>
  <si>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</si>
  <si>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</si>
  <si>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</si>
  <si>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</si>
  <si>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</si>
  <si>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</si>
  <si>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</si>
  <si>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</si>
  <si>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</si>
  <si>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</si>
  <si>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</si>
  <si>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</si>
  <si>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</si>
  <si>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</si>
  <si>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</si>
  <si>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</si>
  <si>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</si>
  <si>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</si>
  <si>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</si>
  <si>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</si>
  <si>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</si>
  <si>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</si>
  <si>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</si>
  <si>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</si>
  <si>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</si>
  <si>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</si>
  <si>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</si>
  <si>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</si>
  <si>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</si>
  <si>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</si>
  <si>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</si>
  <si>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</si>
  <si>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</si>
  <si>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</si>
  <si>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</si>
  <si>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</si>
  <si>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</si>
  <si>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</si>
  <si>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</si>
  <si>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</si>
  <si>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</si>
  <si>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</si>
  <si>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</si>
  <si>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</si>
  <si>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</si>
  <si>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</si>
  <si>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</si>
  <si>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</si>
  <si>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</si>
  <si>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</si>
  <si>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</si>
  <si>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</si>
  <si>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</si>
  <si>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</si>
  <si>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</si>
  <si>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</si>
  <si>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</si>
  <si>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</si>
  <si>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</si>
  <si>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</si>
  <si>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</si>
  <si>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</si>
  <si>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</si>
  <si>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</si>
  <si>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</si>
  <si>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</si>
  <si>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</si>
  <si>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</si>
  <si>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</si>
  <si>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</si>
  <si>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</si>
  <si>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</si>
  <si>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</si>
  <si>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</si>
  <si>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</si>
  <si>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</si>
  <si>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</si>
  <si>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</si>
  <si>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</si>
  <si>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</si>
  <si>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</si>
  <si>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</si>
  <si>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</si>
  <si>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</si>
  <si>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</si>
  <si>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</si>
  <si>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</si>
  <si>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</si>
  <si>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</si>
  <si>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</si>
  <si>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</si>
  <si>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</si>
  <si>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</si>
  <si>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</si>
  <si>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</si>
  <si>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</si>
  <si>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</si>
  <si>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</si>
  <si>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</si>
  <si>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</si>
  <si>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</si>
  <si>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</si>
  <si>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</si>
  <si>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</si>
  <si>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Seccion Contabilidad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</si>
  <si>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</si>
  <si>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</si>
  <si>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</si>
  <si>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</si>
  <si>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</si>
  <si>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</si>
  <si>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</si>
  <si>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AL 31 DE OCTUBRE 2023</t>
  </si>
  <si>
    <t xml:space="preserve">RELACION DE INGRESOS Y 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</si>
</sst>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39" fontId="4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left" vertical="center" wrapText="1"/>
    </xf>
    <xf numFmtId="4" fontId="15" fillId="0" borderId="1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horizontal="right"/>
    </xf>
    <xf numFmtId="4" fontId="15" fillId="4" borderId="1" xfId="1" applyNumberFormat="1" applyFont="1" applyFill="1" applyBorder="1" applyAlignment="1">
      <alignment horizontal="left" vertical="center" wrapText="1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4" fontId="15" fillId="0" borderId="0" xfId="1" applyNumberFormat="1" applyFont="1" applyBorder="1" applyAlignment="1">
      <alignment horizontal="right" vertical="center" wrapText="1"/>
    </xf>
    <xf numFmtId="4" fontId="15" fillId="4" borderId="0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39" fontId="15" fillId="3" borderId="0" xfId="0" applyNumberFormat="1" applyFont="1" applyFill="1" applyBorder="1" applyAlignment="1">
      <alignment horizontal="center" vertical="center" wrapText="1"/>
    </xf>
    <xf numFmtId="4" fontId="15" fillId="4" borderId="1" xfId="1" applyNumberFormat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4" fontId="4" fillId="4" borderId="1" xfId="1" applyNumberFormat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Ejecucion'!$B$9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Ejecucion'!$B$10:$B$75</c:f>
              <c:numCache>
                <c:formatCode>#,##0.00</c:formatCode>
                <c:ptCount val="66"/>
                <c:pt idx="0">
                  <c:v>156971330.21000001</c:v>
                </c:pt>
                <c:pt idx="1">
                  <c:v>93329145.420000017</c:v>
                </c:pt>
                <c:pt idx="2">
                  <c:v>72475001.579999998</c:v>
                </c:pt>
                <c:pt idx="3">
                  <c:v>2232680.6</c:v>
                </c:pt>
                <c:pt idx="4">
                  <c:v>0</c:v>
                </c:pt>
                <c:pt idx="5">
                  <c:v>0</c:v>
                </c:pt>
                <c:pt idx="6">
                  <c:v>11256590.000000002</c:v>
                </c:pt>
                <c:pt idx="7">
                  <c:v>19691083.77</c:v>
                </c:pt>
                <c:pt idx="8">
                  <c:v>5916695.2000000002</c:v>
                </c:pt>
                <c:pt idx="9">
                  <c:v>675905.67999999993</c:v>
                </c:pt>
                <c:pt idx="10">
                  <c:v>2332442.5</c:v>
                </c:pt>
                <c:pt idx="11">
                  <c:v>203535</c:v>
                </c:pt>
                <c:pt idx="12">
                  <c:v>0</c:v>
                </c:pt>
                <c:pt idx="13">
                  <c:v>1923913.5499999998</c:v>
                </c:pt>
                <c:pt idx="14">
                  <c:v>1138562.7399999998</c:v>
                </c:pt>
                <c:pt idx="15">
                  <c:v>1077705.42</c:v>
                </c:pt>
                <c:pt idx="16">
                  <c:v>0</c:v>
                </c:pt>
                <c:pt idx="17">
                  <c:v>26360101.02</c:v>
                </c:pt>
                <c:pt idx="18">
                  <c:v>2424761.7300000004</c:v>
                </c:pt>
                <c:pt idx="19">
                  <c:v>838411.42</c:v>
                </c:pt>
                <c:pt idx="20">
                  <c:v>375477.65</c:v>
                </c:pt>
                <c:pt idx="21">
                  <c:v>2723829.56</c:v>
                </c:pt>
                <c:pt idx="22">
                  <c:v>756432.31</c:v>
                </c:pt>
                <c:pt idx="23">
                  <c:v>1542892.34</c:v>
                </c:pt>
                <c:pt idx="24">
                  <c:v>12102859.24</c:v>
                </c:pt>
                <c:pt idx="25">
                  <c:v>0</c:v>
                </c:pt>
                <c:pt idx="26">
                  <c:v>5595436.6699999999</c:v>
                </c:pt>
                <c:pt idx="27">
                  <c:v>17591000</c:v>
                </c:pt>
                <c:pt idx="28">
                  <c:v>17591000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8486494.9600000009</c:v>
                </c:pt>
                <c:pt idx="44">
                  <c:v>5979882.8199999994</c:v>
                </c:pt>
                <c:pt idx="45">
                  <c:v>0</c:v>
                </c:pt>
                <c:pt idx="46">
                  <c:v>58796.899999999994</c:v>
                </c:pt>
                <c:pt idx="47">
                  <c:v>1039692.8</c:v>
                </c:pt>
                <c:pt idx="48">
                  <c:v>1175753.3999999999</c:v>
                </c:pt>
                <c:pt idx="49">
                  <c:v>0</c:v>
                </c:pt>
                <c:pt idx="50">
                  <c:v>0</c:v>
                </c:pt>
                <c:pt idx="51">
                  <c:v>14512</c:v>
                </c:pt>
                <c:pt idx="52">
                  <c:v>217857.04</c:v>
                </c:pt>
                <c:pt idx="53">
                  <c:v>7788536.1600000001</c:v>
                </c:pt>
                <c:pt idx="54">
                  <c:v>7788536.1600000001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Ejecucion'!$C$9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Ejecucion'!$C$10:$C$75</c:f>
              <c:numCache>
                <c:formatCode>#,##0.00</c:formatCode>
                <c:ptCount val="66"/>
                <c:pt idx="0">
                  <c:v>13426977.469999999</c:v>
                </c:pt>
                <c:pt idx="1">
                  <c:v>8967048.0399999991</c:v>
                </c:pt>
                <c:pt idx="2">
                  <c:v>7708696.4299999997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1173351.6100000001</c:v>
                </c:pt>
                <c:pt idx="7">
                  <c:v>1378417.43</c:v>
                </c:pt>
                <c:pt idx="8">
                  <c:v>603097.71</c:v>
                </c:pt>
                <c:pt idx="9">
                  <c:v>0</c:v>
                </c:pt>
                <c:pt idx="10">
                  <c:v>249035</c:v>
                </c:pt>
                <c:pt idx="11">
                  <c:v>0</c:v>
                </c:pt>
                <c:pt idx="12">
                  <c:v>417376.35</c:v>
                </c:pt>
                <c:pt idx="13">
                  <c:v>63908.37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1318712</c:v>
                </c:pt>
                <c:pt idx="18">
                  <c:v>369190</c:v>
                </c:pt>
                <c:pt idx="19">
                  <c:v>0</c:v>
                </c:pt>
                <c:pt idx="20">
                  <c:v>0</c:v>
                </c:pt>
                <c:pt idx="21">
                  <c:v>21040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0</c:v>
                </c:pt>
                <c:pt idx="27">
                  <c:v>1762800</c:v>
                </c:pt>
                <c:pt idx="28">
                  <c:v>1762800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4243247.4799999995</c:v>
                </c:pt>
                <c:pt idx="44">
                  <c:v>2989941.41</c:v>
                </c:pt>
                <c:pt idx="45">
                  <c:v>0</c:v>
                </c:pt>
                <c:pt idx="46">
                  <c:v>29398.45</c:v>
                </c:pt>
                <c:pt idx="47">
                  <c:v>519846.40000000002</c:v>
                </c:pt>
                <c:pt idx="48">
                  <c:v>587876.69999999995</c:v>
                </c:pt>
                <c:pt idx="49">
                  <c:v>0</c:v>
                </c:pt>
                <c:pt idx="50">
                  <c:v>0</c:v>
                </c:pt>
                <c:pt idx="51">
                  <c:v>7256</c:v>
                </c:pt>
                <c:pt idx="52">
                  <c:v>108928.51999999999</c:v>
                </c:pt>
                <c:pt idx="53">
                  <c:v>3894268.08</c:v>
                </c:pt>
                <c:pt idx="54">
                  <c:v>3894268.08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Ejecucion'!$D$9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Ejecucion'!$D$10:$D$75</c:f>
              <c:numCache>
                <c:formatCode>#,##0.00</c:formatCode>
                <c:ptCount val="66"/>
                <c:pt idx="0">
                  <c:v>17637980.48</c:v>
                </c:pt>
                <c:pt idx="1">
                  <c:v>10539480.300000001</c:v>
                </c:pt>
                <c:pt idx="2">
                  <c:v>9283217.4199999999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1171262.8799999999</c:v>
                </c:pt>
                <c:pt idx="7">
                  <c:v>1551395.63</c:v>
                </c:pt>
                <c:pt idx="8">
                  <c:v>568530.36</c:v>
                </c:pt>
                <c:pt idx="10">
                  <c:v>249665</c:v>
                </c:pt>
                <c:pt idx="12">
                  <c:v>388604.6</c:v>
                </c:pt>
                <c:pt idx="13">
                  <c:v>63908.37</c:v>
                </c:pt>
                <c:pt idx="15">
                  <c:v>80754</c:v>
                </c:pt>
                <c:pt idx="16">
                  <c:v>199933.3</c:v>
                </c:pt>
                <c:pt idx="17">
                  <c:v>3671824.13</c:v>
                </c:pt>
                <c:pt idx="18">
                  <c:v>194039.2</c:v>
                </c:pt>
                <c:pt idx="19">
                  <c:v>21830</c:v>
                </c:pt>
                <c:pt idx="20">
                  <c:v>0</c:v>
                </c:pt>
                <c:pt idx="21">
                  <c:v>925830</c:v>
                </c:pt>
                <c:pt idx="22">
                  <c:v>158564.66</c:v>
                </c:pt>
                <c:pt idx="23">
                  <c:v>271355.40000000002</c:v>
                </c:pt>
                <c:pt idx="24">
                  <c:v>1589356.12</c:v>
                </c:pt>
                <c:pt idx="25">
                  <c:v>0</c:v>
                </c:pt>
                <c:pt idx="26">
                  <c:v>510848.75</c:v>
                </c:pt>
                <c:pt idx="27">
                  <c:v>1765000</c:v>
                </c:pt>
                <c:pt idx="28">
                  <c:v>1765000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110280.42</c:v>
                </c:pt>
                <c:pt idx="44">
                  <c:v>110280.42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Ejecucion'!$E$9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Ejecucion'!$E$10:$E$75</c:f>
              <c:numCache>
                <c:formatCode>#,##0.00</c:formatCode>
                <c:ptCount val="66"/>
                <c:pt idx="0">
                  <c:v>18201337.670000002</c:v>
                </c:pt>
                <c:pt idx="1">
                  <c:v>9595724.9000000004</c:v>
                </c:pt>
                <c:pt idx="2">
                  <c:v>8331235.9500000002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1179488.95</c:v>
                </c:pt>
                <c:pt idx="7">
                  <c:v>2805698.88</c:v>
                </c:pt>
                <c:pt idx="8">
                  <c:v>569750.62</c:v>
                </c:pt>
                <c:pt idx="9">
                  <c:v>4997.3</c:v>
                </c:pt>
                <c:pt idx="10">
                  <c:v>250457.5</c:v>
                </c:pt>
                <c:pt idx="11">
                  <c:v>4000</c:v>
                </c:pt>
                <c:pt idx="12">
                  <c:v>500604.6</c:v>
                </c:pt>
                <c:pt idx="13">
                  <c:v>63908.37</c:v>
                </c:pt>
                <c:pt idx="14">
                  <c:v>808563</c:v>
                </c:pt>
                <c:pt idx="15">
                  <c:v>593422.53</c:v>
                </c:pt>
                <c:pt idx="16">
                  <c:v>9994.9599999999991</c:v>
                </c:pt>
                <c:pt idx="17">
                  <c:v>3554154.2</c:v>
                </c:pt>
                <c:pt idx="18">
                  <c:v>399123.55</c:v>
                </c:pt>
                <c:pt idx="19">
                  <c:v>272209.95</c:v>
                </c:pt>
                <c:pt idx="20">
                  <c:v>11707</c:v>
                </c:pt>
                <c:pt idx="21">
                  <c:v>790250</c:v>
                </c:pt>
                <c:pt idx="22">
                  <c:v>257626.75</c:v>
                </c:pt>
                <c:pt idx="23">
                  <c:v>146205.68</c:v>
                </c:pt>
                <c:pt idx="24">
                  <c:v>932218.2</c:v>
                </c:pt>
                <c:pt idx="25">
                  <c:v>0</c:v>
                </c:pt>
                <c:pt idx="26">
                  <c:v>744813.07</c:v>
                </c:pt>
                <c:pt idx="27">
                  <c:v>1756500</c:v>
                </c:pt>
                <c:pt idx="28">
                  <c:v>1756500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489259.69</c:v>
                </c:pt>
                <c:pt idx="44">
                  <c:v>315090.15000000002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69561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104608.54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Ejecucion'!$F$9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Ejecucion'!$F$10:$F$75</c:f>
              <c:numCache>
                <c:formatCode>#,##0.00</c:formatCode>
                <c:ptCount val="66"/>
                <c:pt idx="0">
                  <c:v>19186638.32</c:v>
                </c:pt>
                <c:pt idx="1">
                  <c:v>9692861.9100000001</c:v>
                </c:pt>
                <c:pt idx="2">
                  <c:v>8419653.6699999999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1188208.24</c:v>
                </c:pt>
                <c:pt idx="7">
                  <c:v>1577860.51</c:v>
                </c:pt>
                <c:pt idx="8">
                  <c:v>589430.94999999995</c:v>
                </c:pt>
                <c:pt idx="9">
                  <c:v>0</c:v>
                </c:pt>
                <c:pt idx="10">
                  <c:v>250167.5</c:v>
                </c:pt>
                <c:pt idx="11">
                  <c:v>7060</c:v>
                </c:pt>
                <c:pt idx="12">
                  <c:v>463073.6</c:v>
                </c:pt>
                <c:pt idx="13">
                  <c:v>63908.37</c:v>
                </c:pt>
                <c:pt idx="14">
                  <c:v>14136.15</c:v>
                </c:pt>
                <c:pt idx="15">
                  <c:v>51084.2</c:v>
                </c:pt>
                <c:pt idx="16">
                  <c:v>138999.74</c:v>
                </c:pt>
                <c:pt idx="17">
                  <c:v>2743491.73</c:v>
                </c:pt>
                <c:pt idx="18">
                  <c:v>159897.12</c:v>
                </c:pt>
                <c:pt idx="19">
                  <c:v>0</c:v>
                </c:pt>
                <c:pt idx="20">
                  <c:v>126531.42</c:v>
                </c:pt>
                <c:pt idx="21">
                  <c:v>5499.38</c:v>
                </c:pt>
                <c:pt idx="22">
                  <c:v>65180.58</c:v>
                </c:pt>
                <c:pt idx="23">
                  <c:v>47491.58</c:v>
                </c:pt>
                <c:pt idx="24">
                  <c:v>1925424</c:v>
                </c:pt>
                <c:pt idx="25">
                  <c:v>0</c:v>
                </c:pt>
                <c:pt idx="26">
                  <c:v>413467.65</c:v>
                </c:pt>
                <c:pt idx="27">
                  <c:v>1770900</c:v>
                </c:pt>
                <c:pt idx="28">
                  <c:v>1770900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1101905.1200000001</c:v>
                </c:pt>
                <c:pt idx="44">
                  <c:v>1101905.1200000001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2299619.0499999998</c:v>
                </c:pt>
                <c:pt idx="54">
                  <c:v>2299619.0499999998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Ejecucion'!$G$9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Ejecucion'!$G$10:$G$75</c:f>
              <c:numCache>
                <c:formatCode>#,##0.00</c:formatCode>
                <c:ptCount val="66"/>
                <c:pt idx="0">
                  <c:v>16448363.740000002</c:v>
                </c:pt>
                <c:pt idx="1">
                  <c:v>9666648.5099999998</c:v>
                </c:pt>
                <c:pt idx="2">
                  <c:v>8422656.6600000001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1188991.8500000001</c:v>
                </c:pt>
                <c:pt idx="7">
                  <c:v>2122618.79</c:v>
                </c:pt>
                <c:pt idx="8">
                  <c:v>586269.19999999995</c:v>
                </c:pt>
                <c:pt idx="9">
                  <c:v>192000</c:v>
                </c:pt>
                <c:pt idx="10">
                  <c:v>249640</c:v>
                </c:pt>
                <c:pt idx="11">
                  <c:v>0</c:v>
                </c:pt>
                <c:pt idx="12">
                  <c:v>556371.75</c:v>
                </c:pt>
                <c:pt idx="13">
                  <c:v>69162.27</c:v>
                </c:pt>
                <c:pt idx="14">
                  <c:v>53360.57</c:v>
                </c:pt>
                <c:pt idx="15">
                  <c:v>45000</c:v>
                </c:pt>
                <c:pt idx="16">
                  <c:v>370815</c:v>
                </c:pt>
                <c:pt idx="17">
                  <c:v>2301988.9</c:v>
                </c:pt>
                <c:pt idx="18">
                  <c:v>399150</c:v>
                </c:pt>
                <c:pt idx="19">
                  <c:v>147500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150450</c:v>
                </c:pt>
                <c:pt idx="24">
                  <c:v>927482</c:v>
                </c:pt>
                <c:pt idx="25">
                  <c:v>0</c:v>
                </c:pt>
                <c:pt idx="26">
                  <c:v>677406.9</c:v>
                </c:pt>
                <c:pt idx="27">
                  <c:v>1759000</c:v>
                </c:pt>
                <c:pt idx="28">
                  <c:v>1759000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598107.54</c:v>
                </c:pt>
                <c:pt idx="44">
                  <c:v>263611.55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334495.99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Ejecucion'!$H$9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Ejecucion'!$H$10:$H$75</c:f>
              <c:numCache>
                <c:formatCode>#,##0.00</c:formatCode>
                <c:ptCount val="66"/>
                <c:pt idx="0">
                  <c:v>15569046.909999998</c:v>
                </c:pt>
                <c:pt idx="1">
                  <c:v>9563785.6999999993</c:v>
                </c:pt>
                <c:pt idx="2">
                  <c:v>8327298.2999999998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1181487.3999999999</c:v>
                </c:pt>
                <c:pt idx="7">
                  <c:v>1829084.33</c:v>
                </c:pt>
                <c:pt idx="8">
                  <c:v>569701.64</c:v>
                </c:pt>
                <c:pt idx="9">
                  <c:v>194500</c:v>
                </c:pt>
                <c:pt idx="10">
                  <c:v>226250</c:v>
                </c:pt>
                <c:pt idx="11">
                  <c:v>184975</c:v>
                </c:pt>
                <c:pt idx="12">
                  <c:v>446275.45</c:v>
                </c:pt>
                <c:pt idx="13">
                  <c:v>69162.27</c:v>
                </c:pt>
                <c:pt idx="14">
                  <c:v>0</c:v>
                </c:pt>
                <c:pt idx="15">
                  <c:v>114042.39</c:v>
                </c:pt>
                <c:pt idx="16">
                  <c:v>24177.58</c:v>
                </c:pt>
                <c:pt idx="17">
                  <c:v>2032930.36</c:v>
                </c:pt>
                <c:pt idx="18">
                  <c:v>68695.92</c:v>
                </c:pt>
                <c:pt idx="19">
                  <c:v>23085.52</c:v>
                </c:pt>
                <c:pt idx="20">
                  <c:v>1711</c:v>
                </c:pt>
                <c:pt idx="21">
                  <c:v>6091.16</c:v>
                </c:pt>
                <c:pt idx="22">
                  <c:v>24771.52</c:v>
                </c:pt>
                <c:pt idx="23">
                  <c:v>481726</c:v>
                </c:pt>
                <c:pt idx="24">
                  <c:v>1039378.93</c:v>
                </c:pt>
                <c:pt idx="25">
                  <c:v>0</c:v>
                </c:pt>
                <c:pt idx="26">
                  <c:v>387470.31</c:v>
                </c:pt>
                <c:pt idx="27">
                  <c:v>1766000</c:v>
                </c:pt>
                <c:pt idx="28">
                  <c:v>1766000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377246.52</c:v>
                </c:pt>
                <c:pt idx="44">
                  <c:v>276415.52</c:v>
                </c:pt>
                <c:pt idx="45">
                  <c:v>0</c:v>
                </c:pt>
                <c:pt idx="46">
                  <c:v>7611</c:v>
                </c:pt>
                <c:pt idx="47">
                  <c:v>0</c:v>
                </c:pt>
                <c:pt idx="48">
                  <c:v>93220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Ejecucion'!$I$9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Ejecucion'!$I$10:$I$75</c:f>
              <c:numCache>
                <c:formatCode>#,##0.00</c:formatCode>
                <c:ptCount val="66"/>
                <c:pt idx="0">
                  <c:v>16123830.000000002</c:v>
                </c:pt>
                <c:pt idx="1">
                  <c:v>9804106.6500000004</c:v>
                </c:pt>
                <c:pt idx="2">
                  <c:v>7180508.7400000002</c:v>
                </c:pt>
                <c:pt idx="3">
                  <c:v>1617680.6</c:v>
                </c:pt>
                <c:pt idx="4">
                  <c:v>0</c:v>
                </c:pt>
                <c:pt idx="5">
                  <c:v>0</c:v>
                </c:pt>
                <c:pt idx="6">
                  <c:v>1005917.31</c:v>
                </c:pt>
                <c:pt idx="7">
                  <c:v>2289984.23</c:v>
                </c:pt>
                <c:pt idx="8">
                  <c:v>596627.15</c:v>
                </c:pt>
                <c:pt idx="9">
                  <c:v>156408.38</c:v>
                </c:pt>
                <c:pt idx="10">
                  <c:v>0</c:v>
                </c:pt>
                <c:pt idx="11">
                  <c:v>0</c:v>
                </c:pt>
                <c:pt idx="12">
                  <c:v>326573.59999999998</c:v>
                </c:pt>
                <c:pt idx="13">
                  <c:v>885257.15</c:v>
                </c:pt>
                <c:pt idx="14">
                  <c:v>54737.95</c:v>
                </c:pt>
                <c:pt idx="15">
                  <c:v>45000</c:v>
                </c:pt>
                <c:pt idx="16">
                  <c:v>225380</c:v>
                </c:pt>
                <c:pt idx="17">
                  <c:v>2189739.2000000002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901243</c:v>
                </c:pt>
                <c:pt idx="22">
                  <c:v>0</c:v>
                </c:pt>
                <c:pt idx="23">
                  <c:v>0</c:v>
                </c:pt>
                <c:pt idx="24">
                  <c:v>922000</c:v>
                </c:pt>
                <c:pt idx="25">
                  <c:v>0</c:v>
                </c:pt>
                <c:pt idx="26">
                  <c:v>366496.2</c:v>
                </c:pt>
                <c:pt idx="27">
                  <c:v>1758000</c:v>
                </c:pt>
                <c:pt idx="28">
                  <c:v>1758000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81999.92</c:v>
                </c:pt>
                <c:pt idx="44">
                  <c:v>81999.92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Ejecucion'!$J$9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Ejecucion'!$J$10:$J$75</c:f>
              <c:numCache>
                <c:formatCode>#,##0.00</c:formatCode>
                <c:ptCount val="66"/>
                <c:pt idx="0">
                  <c:v>17347649.68</c:v>
                </c:pt>
                <c:pt idx="1">
                  <c:v>8429993.3699999992</c:v>
                </c:pt>
                <c:pt idx="2">
                  <c:v>7364873.2400000002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1010120.13</c:v>
                </c:pt>
                <c:pt idx="7">
                  <c:v>1752561.18</c:v>
                </c:pt>
                <c:pt idx="8">
                  <c:v>623186.65</c:v>
                </c:pt>
                <c:pt idx="9">
                  <c:v>128000</c:v>
                </c:pt>
                <c:pt idx="10">
                  <c:v>234087.5</c:v>
                </c:pt>
                <c:pt idx="11">
                  <c:v>3000</c:v>
                </c:pt>
                <c:pt idx="12">
                  <c:v>297073.59999999998</c:v>
                </c:pt>
                <c:pt idx="13">
                  <c:v>53816.02</c:v>
                </c:pt>
                <c:pt idx="14">
                  <c:v>120813.5</c:v>
                </c:pt>
                <c:pt idx="15">
                  <c:v>52846.22</c:v>
                </c:pt>
                <c:pt idx="16">
                  <c:v>239737.69</c:v>
                </c:pt>
                <c:pt idx="17">
                  <c:v>4044243.11</c:v>
                </c:pt>
                <c:pt idx="18">
                  <c:v>741953.24</c:v>
                </c:pt>
                <c:pt idx="19">
                  <c:v>153715.95000000001</c:v>
                </c:pt>
                <c:pt idx="20">
                  <c:v>28484</c:v>
                </c:pt>
                <c:pt idx="21">
                  <c:v>28876.02</c:v>
                </c:pt>
                <c:pt idx="22">
                  <c:v>2535.0100000000002</c:v>
                </c:pt>
                <c:pt idx="23">
                  <c:v>154060.71</c:v>
                </c:pt>
                <c:pt idx="24">
                  <c:v>1009147.43</c:v>
                </c:pt>
                <c:pt idx="25">
                  <c:v>0</c:v>
                </c:pt>
                <c:pt idx="26">
                  <c:v>1925470.75</c:v>
                </c:pt>
                <c:pt idx="27">
                  <c:v>1468000</c:v>
                </c:pt>
                <c:pt idx="28">
                  <c:v>1468000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489082.94</c:v>
                </c:pt>
                <c:pt idx="44">
                  <c:v>28509.11</c:v>
                </c:pt>
                <c:pt idx="45">
                  <c:v>0</c:v>
                </c:pt>
                <c:pt idx="46">
                  <c:v>21787.45</c:v>
                </c:pt>
                <c:pt idx="47">
                  <c:v>438786.38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1163769.08</c:v>
                </c:pt>
                <c:pt idx="54">
                  <c:v>1163769.08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Ejecucion'!$K$9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Ejecucion'!$K$10:$K$75</c:f>
              <c:numCache>
                <c:formatCode>#,##0.00</c:formatCode>
                <c:ptCount val="66"/>
                <c:pt idx="0">
                  <c:v>13359356.640000001</c:v>
                </c:pt>
                <c:pt idx="1">
                  <c:v>8202672.9500000002</c:v>
                </c:pt>
                <c:pt idx="2">
                  <c:v>7078103.75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1069569.2</c:v>
                </c:pt>
                <c:pt idx="7">
                  <c:v>1355242.59</c:v>
                </c:pt>
                <c:pt idx="8">
                  <c:v>582571.28</c:v>
                </c:pt>
                <c:pt idx="9">
                  <c:v>0</c:v>
                </c:pt>
                <c:pt idx="10">
                  <c:v>253852.5</c:v>
                </c:pt>
                <c:pt idx="11">
                  <c:v>0</c:v>
                </c:pt>
                <c:pt idx="12">
                  <c:v>386773.6</c:v>
                </c:pt>
                <c:pt idx="13">
                  <c:v>53816.02</c:v>
                </c:pt>
                <c:pt idx="14">
                  <c:v>33229.19</c:v>
                </c:pt>
                <c:pt idx="15">
                  <c:v>45000</c:v>
                </c:pt>
                <c:pt idx="16">
                  <c:v>0</c:v>
                </c:pt>
                <c:pt idx="17">
                  <c:v>1539002.12</c:v>
                </c:pt>
                <c:pt idx="18">
                  <c:v>0</c:v>
                </c:pt>
                <c:pt idx="19">
                  <c:v>220070</c:v>
                </c:pt>
                <c:pt idx="20">
                  <c:v>6859</c:v>
                </c:pt>
                <c:pt idx="21">
                  <c:v>0</c:v>
                </c:pt>
                <c:pt idx="22">
                  <c:v>487.1</c:v>
                </c:pt>
                <c:pt idx="23">
                  <c:v>220604.17</c:v>
                </c:pt>
                <c:pt idx="24">
                  <c:v>969751.73</c:v>
                </c:pt>
                <c:pt idx="25">
                  <c:v>0</c:v>
                </c:pt>
                <c:pt idx="26">
                  <c:v>121230.02</c:v>
                </c:pt>
                <c:pt idx="27">
                  <c:v>2063000</c:v>
                </c:pt>
                <c:pt idx="28">
                  <c:v>2063000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199438.98</c:v>
                </c:pt>
                <c:pt idx="44">
                  <c:v>78459.27</c:v>
                </c:pt>
                <c:pt idx="45">
                  <c:v>0</c:v>
                </c:pt>
                <c:pt idx="46">
                  <c:v>0</c:v>
                </c:pt>
                <c:pt idx="47">
                  <c:v>26060.02</c:v>
                </c:pt>
                <c:pt idx="48">
                  <c:v>90599.71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4319.9799999999996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Ejecucion'!$L$9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Ejecucion'!$L$10:$L$75</c:f>
              <c:numCache>
                <c:formatCode>#,##0.00</c:formatCode>
                <c:ptCount val="66"/>
                <c:pt idx="0">
                  <c:v>17807664.859999999</c:v>
                </c:pt>
                <c:pt idx="1">
                  <c:v>8866823.0899999999</c:v>
                </c:pt>
                <c:pt idx="2">
                  <c:v>7723630.6600000001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1088192.43</c:v>
                </c:pt>
                <c:pt idx="7">
                  <c:v>3028220.2</c:v>
                </c:pt>
                <c:pt idx="8">
                  <c:v>627529.64</c:v>
                </c:pt>
                <c:pt idx="9">
                  <c:v>0</c:v>
                </c:pt>
                <c:pt idx="10">
                  <c:v>369287.5</c:v>
                </c:pt>
                <c:pt idx="11">
                  <c:v>4500</c:v>
                </c:pt>
                <c:pt idx="12">
                  <c:v>537066.34</c:v>
                </c:pt>
                <c:pt idx="13">
                  <c:v>53722.38</c:v>
                </c:pt>
                <c:pt idx="14">
                  <c:v>5556.08</c:v>
                </c:pt>
                <c:pt idx="15">
                  <c:v>55584.01</c:v>
                </c:pt>
                <c:pt idx="16">
                  <c:v>1374974.25</c:v>
                </c:pt>
                <c:pt idx="17">
                  <c:v>2964015.27</c:v>
                </c:pt>
                <c:pt idx="18">
                  <c:v>92712.7</c:v>
                </c:pt>
                <c:pt idx="19">
                  <c:v>0</c:v>
                </c:pt>
                <c:pt idx="20">
                  <c:v>200185.23</c:v>
                </c:pt>
                <c:pt idx="21">
                  <c:v>45000</c:v>
                </c:pt>
                <c:pt idx="22">
                  <c:v>247266.69</c:v>
                </c:pt>
                <c:pt idx="23">
                  <c:v>70998.8</c:v>
                </c:pt>
                <c:pt idx="24">
                  <c:v>1859618.83</c:v>
                </c:pt>
                <c:pt idx="25">
                  <c:v>0</c:v>
                </c:pt>
                <c:pt idx="26">
                  <c:v>448233.02</c:v>
                </c:pt>
                <c:pt idx="27">
                  <c:v>1721800</c:v>
                </c:pt>
                <c:pt idx="28">
                  <c:v>1721800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795926.35</c:v>
                </c:pt>
                <c:pt idx="44">
                  <c:v>733670.35</c:v>
                </c:pt>
                <c:pt idx="45">
                  <c:v>0</c:v>
                </c:pt>
                <c:pt idx="46">
                  <c:v>0</c:v>
                </c:pt>
                <c:pt idx="47">
                  <c:v>55000</c:v>
                </c:pt>
                <c:pt idx="48">
                  <c:v>0</c:v>
                </c:pt>
                <c:pt idx="51">
                  <c:v>7256</c:v>
                </c:pt>
                <c:pt idx="52">
                  <c:v>0</c:v>
                </c:pt>
                <c:pt idx="53">
                  <c:v>430879.95</c:v>
                </c:pt>
                <c:pt idx="54">
                  <c:v>430879.95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Ejecucion'!$M$9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Ejecucion'!$M$10:$M$75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Ejecucion'!$N$9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0872" cy="608418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361951</xdr:colOff>
      <xdr:row>0</xdr:row>
      <xdr:rowOff>104775</xdr:rowOff>
    </xdr:from>
    <xdr:to>
      <xdr:col>3</xdr:col>
      <xdr:colOff>507112</xdr:colOff>
      <xdr:row>6</xdr:row>
      <xdr:rowOff>29634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1" y="104775"/>
          <a:ext cx="1011936" cy="896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topLeftCell="A64" zoomScaleNormal="100" workbookViewId="0">
      <selection activeCell="B22" sqref="B22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6" t="s">
        <v>81</v>
      </c>
      <c r="B1" s="76"/>
      <c r="C1" s="49"/>
      <c r="D1" s="1"/>
    </row>
    <row r="2" spans="1:4" x14ac:dyDescent="0.25">
      <c r="A2" s="76" t="s">
        <v>82</v>
      </c>
      <c r="B2" s="76"/>
      <c r="C2" s="49"/>
      <c r="D2" s="3"/>
    </row>
    <row r="3" spans="1:4" x14ac:dyDescent="0.25">
      <c r="A3" s="76">
        <v>2023</v>
      </c>
      <c r="B3" s="76"/>
      <c r="C3" s="49"/>
      <c r="D3" s="3"/>
    </row>
    <row r="4" spans="1:4" ht="18.75" x14ac:dyDescent="0.3">
      <c r="A4" s="76" t="s">
        <v>98</v>
      </c>
      <c r="B4" s="76"/>
      <c r="C4" s="76"/>
      <c r="D4" s="1"/>
    </row>
    <row r="5" spans="1:4" x14ac:dyDescent="0.25">
      <c r="A5" s="77" t="s">
        <v>36</v>
      </c>
      <c r="B5" s="77"/>
      <c r="C5" s="49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39" t="s">
        <v>1</v>
      </c>
      <c r="B8" s="50">
        <f>B73</f>
        <v>230938588</v>
      </c>
      <c r="C8" s="40"/>
    </row>
    <row r="9" spans="1:4" x14ac:dyDescent="0.25">
      <c r="A9" s="41" t="s">
        <v>2</v>
      </c>
      <c r="B9" s="32">
        <f>B10+B11+B12+B13+B14</f>
        <v>128055172</v>
      </c>
      <c r="C9" s="40"/>
    </row>
    <row r="10" spans="1:4" x14ac:dyDescent="0.25">
      <c r="A10" s="43" t="s">
        <v>3</v>
      </c>
      <c r="B10" s="32">
        <v>111822892</v>
      </c>
      <c r="C10" s="40"/>
    </row>
    <row r="11" spans="1:4" x14ac:dyDescent="0.25">
      <c r="A11" s="43" t="s">
        <v>4</v>
      </c>
      <c r="B11" s="32">
        <v>2862300</v>
      </c>
      <c r="C11" s="40"/>
    </row>
    <row r="12" spans="1:4" x14ac:dyDescent="0.25">
      <c r="A12" s="43" t="s">
        <v>38</v>
      </c>
      <c r="B12" s="50">
        <v>0</v>
      </c>
      <c r="C12" s="40"/>
    </row>
    <row r="13" spans="1:4" x14ac:dyDescent="0.25">
      <c r="A13" s="43" t="s">
        <v>5</v>
      </c>
      <c r="B13" s="50">
        <v>0</v>
      </c>
      <c r="C13" s="40"/>
    </row>
    <row r="14" spans="1:4" x14ac:dyDescent="0.25">
      <c r="A14" s="43" t="s">
        <v>6</v>
      </c>
      <c r="B14" s="32">
        <v>13369980</v>
      </c>
      <c r="C14" s="40"/>
    </row>
    <row r="15" spans="1:4" x14ac:dyDescent="0.25">
      <c r="A15" s="41" t="s">
        <v>7</v>
      </c>
      <c r="B15" s="50">
        <f>B16+B17+B18+B19+B20+B21+B22+B23+B24</f>
        <v>28145662</v>
      </c>
      <c r="C15" s="40"/>
    </row>
    <row r="16" spans="1:4" x14ac:dyDescent="0.25">
      <c r="A16" s="43" t="s">
        <v>8</v>
      </c>
      <c r="B16" s="32">
        <v>7200000</v>
      </c>
      <c r="C16" s="40"/>
    </row>
    <row r="17" spans="1:3" x14ac:dyDescent="0.25">
      <c r="A17" s="43" t="s">
        <v>9</v>
      </c>
      <c r="B17" s="32">
        <v>1100000</v>
      </c>
      <c r="C17" s="40"/>
    </row>
    <row r="18" spans="1:3" ht="18" customHeight="1" x14ac:dyDescent="0.25">
      <c r="A18" s="43" t="s">
        <v>10</v>
      </c>
      <c r="B18" s="32">
        <v>3000000</v>
      </c>
      <c r="C18" s="40"/>
    </row>
    <row r="19" spans="1:3" x14ac:dyDescent="0.25">
      <c r="A19" s="43" t="s">
        <v>11</v>
      </c>
      <c r="B19" s="32">
        <v>95000</v>
      </c>
      <c r="C19" s="40"/>
    </row>
    <row r="20" spans="1:3" x14ac:dyDescent="0.25">
      <c r="A20" s="43" t="s">
        <v>12</v>
      </c>
      <c r="B20" s="32">
        <v>6570000</v>
      </c>
      <c r="C20" s="40"/>
    </row>
    <row r="21" spans="1:3" x14ac:dyDescent="0.25">
      <c r="A21" s="43" t="s">
        <v>13</v>
      </c>
      <c r="B21" s="32">
        <v>2004000</v>
      </c>
      <c r="C21" s="40"/>
    </row>
    <row r="22" spans="1:3" x14ac:dyDescent="0.25">
      <c r="A22" s="43" t="s">
        <v>14</v>
      </c>
      <c r="B22" s="32">
        <v>4140000</v>
      </c>
      <c r="C22" s="40"/>
    </row>
    <row r="23" spans="1:3" x14ac:dyDescent="0.25">
      <c r="A23" s="43" t="s">
        <v>15</v>
      </c>
      <c r="B23" s="32">
        <v>2436662</v>
      </c>
      <c r="C23" s="40"/>
    </row>
    <row r="24" spans="1:3" x14ac:dyDescent="0.25">
      <c r="A24" s="43" t="s">
        <v>39</v>
      </c>
      <c r="B24" s="32">
        <v>1600000</v>
      </c>
      <c r="C24" s="40"/>
    </row>
    <row r="25" spans="1:3" x14ac:dyDescent="0.25">
      <c r="A25" s="41" t="s">
        <v>16</v>
      </c>
      <c r="B25" s="50">
        <f>B26+B27+B28+B29+B30+B31+B32+B33+B34</f>
        <v>29626784</v>
      </c>
      <c r="C25" s="40"/>
    </row>
    <row r="26" spans="1:3" x14ac:dyDescent="0.25">
      <c r="A26" s="43" t="s">
        <v>17</v>
      </c>
      <c r="B26" s="32">
        <v>2400000</v>
      </c>
      <c r="C26" s="40"/>
    </row>
    <row r="27" spans="1:3" x14ac:dyDescent="0.25">
      <c r="A27" s="43" t="s">
        <v>18</v>
      </c>
      <c r="B27" s="32">
        <v>1205000</v>
      </c>
      <c r="C27" s="40"/>
    </row>
    <row r="28" spans="1:3" x14ac:dyDescent="0.25">
      <c r="A28" s="43" t="s">
        <v>19</v>
      </c>
      <c r="B28" s="32">
        <v>880000</v>
      </c>
      <c r="C28" s="40"/>
    </row>
    <row r="29" spans="1:3" x14ac:dyDescent="0.25">
      <c r="A29" s="43" t="s">
        <v>20</v>
      </c>
      <c r="B29" s="32">
        <v>2150000</v>
      </c>
      <c r="C29" s="40"/>
    </row>
    <row r="30" spans="1:3" x14ac:dyDescent="0.25">
      <c r="A30" s="43" t="s">
        <v>21</v>
      </c>
      <c r="B30" s="32">
        <v>850000</v>
      </c>
      <c r="C30" s="40"/>
    </row>
    <row r="31" spans="1:3" x14ac:dyDescent="0.25">
      <c r="A31" s="43" t="s">
        <v>22</v>
      </c>
      <c r="B31" s="32">
        <v>2375000</v>
      </c>
      <c r="C31" s="40"/>
    </row>
    <row r="32" spans="1:3" x14ac:dyDescent="0.25">
      <c r="A32" s="43" t="s">
        <v>23</v>
      </c>
      <c r="B32" s="32">
        <v>15006784</v>
      </c>
      <c r="C32" s="40"/>
    </row>
    <row r="33" spans="1:3" x14ac:dyDescent="0.25">
      <c r="A33" s="43" t="s">
        <v>40</v>
      </c>
      <c r="B33" s="50">
        <v>0</v>
      </c>
      <c r="C33" s="40"/>
    </row>
    <row r="34" spans="1:3" x14ac:dyDescent="0.25">
      <c r="A34" s="43" t="s">
        <v>24</v>
      </c>
      <c r="B34" s="32">
        <v>4760000</v>
      </c>
      <c r="C34" s="40"/>
    </row>
    <row r="35" spans="1:3" x14ac:dyDescent="0.25">
      <c r="A35" s="41" t="s">
        <v>25</v>
      </c>
      <c r="B35" s="50">
        <f>B36+B37+B38+B39+B40+B41+B42</f>
        <v>21168000</v>
      </c>
      <c r="C35" s="40"/>
    </row>
    <row r="36" spans="1:3" x14ac:dyDescent="0.25">
      <c r="A36" s="43" t="s">
        <v>26</v>
      </c>
      <c r="B36" s="50">
        <v>21168000</v>
      </c>
      <c r="C36" s="40"/>
    </row>
    <row r="37" spans="1:3" x14ac:dyDescent="0.25">
      <c r="A37" s="43" t="s">
        <v>41</v>
      </c>
      <c r="B37" s="32">
        <v>0</v>
      </c>
      <c r="C37" s="40"/>
    </row>
    <row r="38" spans="1:3" x14ac:dyDescent="0.25">
      <c r="A38" s="43" t="s">
        <v>42</v>
      </c>
      <c r="B38" s="50">
        <v>0</v>
      </c>
      <c r="C38" s="40"/>
    </row>
    <row r="39" spans="1:3" x14ac:dyDescent="0.25">
      <c r="A39" s="43" t="s">
        <v>43</v>
      </c>
      <c r="B39" s="50">
        <v>0</v>
      </c>
      <c r="C39" s="40"/>
    </row>
    <row r="40" spans="1:3" x14ac:dyDescent="0.25">
      <c r="A40" s="43" t="s">
        <v>44</v>
      </c>
      <c r="B40" s="50">
        <v>0</v>
      </c>
      <c r="C40" s="40"/>
    </row>
    <row r="41" spans="1:3" x14ac:dyDescent="0.25">
      <c r="A41" s="43" t="s">
        <v>27</v>
      </c>
      <c r="B41" s="50">
        <v>0</v>
      </c>
      <c r="C41" s="40"/>
    </row>
    <row r="42" spans="1:3" x14ac:dyDescent="0.25">
      <c r="A42" s="43" t="s">
        <v>45</v>
      </c>
      <c r="B42" s="50">
        <v>0</v>
      </c>
      <c r="C42" s="40"/>
    </row>
    <row r="43" spans="1:3" x14ac:dyDescent="0.25">
      <c r="A43" s="41" t="s">
        <v>46</v>
      </c>
      <c r="B43" s="50">
        <v>0</v>
      </c>
      <c r="C43" s="40"/>
    </row>
    <row r="44" spans="1:3" x14ac:dyDescent="0.25">
      <c r="A44" s="43" t="s">
        <v>47</v>
      </c>
      <c r="B44" s="50">
        <v>0</v>
      </c>
      <c r="C44" s="40"/>
    </row>
    <row r="45" spans="1:3" x14ac:dyDescent="0.25">
      <c r="A45" s="43" t="s">
        <v>48</v>
      </c>
      <c r="B45" s="50">
        <v>0</v>
      </c>
      <c r="C45" s="40"/>
    </row>
    <row r="46" spans="1:3" x14ac:dyDescent="0.25">
      <c r="A46" s="43" t="s">
        <v>49</v>
      </c>
      <c r="B46" s="50">
        <v>0</v>
      </c>
      <c r="C46" s="40"/>
    </row>
    <row r="47" spans="1:3" x14ac:dyDescent="0.25">
      <c r="A47" s="43" t="s">
        <v>50</v>
      </c>
      <c r="B47" s="50">
        <v>0</v>
      </c>
      <c r="C47" s="40"/>
    </row>
    <row r="48" spans="1:3" x14ac:dyDescent="0.25">
      <c r="A48" s="43" t="s">
        <v>51</v>
      </c>
      <c r="B48" s="50">
        <v>0</v>
      </c>
      <c r="C48" s="40"/>
    </row>
    <row r="49" spans="1:3" x14ac:dyDescent="0.25">
      <c r="A49" s="43" t="s">
        <v>52</v>
      </c>
      <c r="B49" s="50">
        <v>0</v>
      </c>
      <c r="C49" s="40"/>
    </row>
    <row r="50" spans="1:3" x14ac:dyDescent="0.25">
      <c r="A50" s="43" t="s">
        <v>53</v>
      </c>
      <c r="B50" s="50">
        <v>0</v>
      </c>
      <c r="C50" s="40"/>
    </row>
    <row r="51" spans="1:3" x14ac:dyDescent="0.25">
      <c r="A51" s="41" t="s">
        <v>28</v>
      </c>
      <c r="B51" s="50">
        <f>B52+B53+B54+B55+B56+B57+B58+B59+B60</f>
        <v>10942970</v>
      </c>
      <c r="C51" s="40"/>
    </row>
    <row r="52" spans="1:3" x14ac:dyDescent="0.25">
      <c r="A52" s="43" t="s">
        <v>29</v>
      </c>
      <c r="B52" s="32">
        <v>3609898</v>
      </c>
      <c r="C52" s="40"/>
    </row>
    <row r="53" spans="1:3" x14ac:dyDescent="0.25">
      <c r="A53" s="43" t="s">
        <v>30</v>
      </c>
      <c r="B53" s="32">
        <v>210000</v>
      </c>
      <c r="C53" s="40"/>
    </row>
    <row r="54" spans="1:3" x14ac:dyDescent="0.25">
      <c r="A54" s="43" t="s">
        <v>31</v>
      </c>
      <c r="B54" s="32">
        <v>50000</v>
      </c>
      <c r="C54" s="40"/>
    </row>
    <row r="55" spans="1:3" x14ac:dyDescent="0.25">
      <c r="A55" s="43" t="s">
        <v>32</v>
      </c>
      <c r="B55" s="32">
        <v>5873072</v>
      </c>
      <c r="C55" s="40"/>
    </row>
    <row r="56" spans="1:3" x14ac:dyDescent="0.25">
      <c r="A56" s="43" t="s">
        <v>33</v>
      </c>
      <c r="B56" s="32">
        <v>1200000</v>
      </c>
      <c r="C56" s="40"/>
    </row>
    <row r="57" spans="1:3" x14ac:dyDescent="0.25">
      <c r="A57" s="43" t="s">
        <v>54</v>
      </c>
      <c r="B57" s="50">
        <v>0</v>
      </c>
      <c r="C57" s="40"/>
    </row>
    <row r="58" spans="1:3" x14ac:dyDescent="0.25">
      <c r="A58" s="43" t="s">
        <v>55</v>
      </c>
      <c r="B58" s="32">
        <v>0</v>
      </c>
      <c r="C58" s="40"/>
    </row>
    <row r="59" spans="1:3" x14ac:dyDescent="0.25">
      <c r="A59" s="43" t="s">
        <v>34</v>
      </c>
      <c r="B59" s="50">
        <v>0</v>
      </c>
      <c r="C59" s="40"/>
    </row>
    <row r="60" spans="1:3" x14ac:dyDescent="0.25">
      <c r="A60" s="43" t="s">
        <v>56</v>
      </c>
      <c r="B60" s="50">
        <v>0</v>
      </c>
      <c r="C60" s="40"/>
    </row>
    <row r="61" spans="1:3" x14ac:dyDescent="0.25">
      <c r="A61" s="41" t="s">
        <v>57</v>
      </c>
      <c r="B61" s="50">
        <f>B62+B63+B64+B65</f>
        <v>13000000</v>
      </c>
      <c r="C61" s="40"/>
    </row>
    <row r="62" spans="1:3" x14ac:dyDescent="0.25">
      <c r="A62" s="43" t="s">
        <v>58</v>
      </c>
      <c r="B62" s="50">
        <v>10000000</v>
      </c>
      <c r="C62" s="40"/>
    </row>
    <row r="63" spans="1:3" x14ac:dyDescent="0.25">
      <c r="A63" s="43" t="s">
        <v>59</v>
      </c>
      <c r="B63" s="50">
        <v>3000000</v>
      </c>
      <c r="C63" s="40"/>
    </row>
    <row r="64" spans="1:3" x14ac:dyDescent="0.25">
      <c r="A64" s="43" t="s">
        <v>60</v>
      </c>
      <c r="B64" s="50">
        <v>0</v>
      </c>
      <c r="C64" s="40"/>
    </row>
    <row r="65" spans="1:3" ht="24" x14ac:dyDescent="0.25">
      <c r="A65" s="43" t="s">
        <v>61</v>
      </c>
      <c r="B65" s="50">
        <v>0</v>
      </c>
      <c r="C65" s="40"/>
    </row>
    <row r="66" spans="1:3" x14ac:dyDescent="0.25">
      <c r="A66" s="41" t="s">
        <v>62</v>
      </c>
      <c r="B66" s="50">
        <v>0</v>
      </c>
      <c r="C66" s="40"/>
    </row>
    <row r="67" spans="1:3" x14ac:dyDescent="0.25">
      <c r="A67" s="43" t="s">
        <v>63</v>
      </c>
      <c r="B67" s="50">
        <v>0</v>
      </c>
      <c r="C67" s="40"/>
    </row>
    <row r="68" spans="1:3" x14ac:dyDescent="0.25">
      <c r="A68" s="43" t="s">
        <v>64</v>
      </c>
      <c r="B68" s="50">
        <v>0</v>
      </c>
      <c r="C68" s="40"/>
    </row>
    <row r="69" spans="1:3" x14ac:dyDescent="0.25">
      <c r="A69" s="41" t="s">
        <v>65</v>
      </c>
      <c r="B69" s="50">
        <v>0</v>
      </c>
      <c r="C69" s="40"/>
    </row>
    <row r="70" spans="1:3" x14ac:dyDescent="0.25">
      <c r="A70" s="43" t="s">
        <v>66</v>
      </c>
      <c r="B70" s="50">
        <v>0</v>
      </c>
      <c r="C70" s="40"/>
    </row>
    <row r="71" spans="1:3" x14ac:dyDescent="0.25">
      <c r="A71" s="43" t="s">
        <v>67</v>
      </c>
      <c r="B71" s="50">
        <v>0</v>
      </c>
      <c r="C71" s="40"/>
    </row>
    <row r="72" spans="1:3" x14ac:dyDescent="0.25">
      <c r="A72" s="43" t="s">
        <v>68</v>
      </c>
      <c r="B72" s="50">
        <v>0</v>
      </c>
      <c r="C72" s="40"/>
    </row>
    <row r="73" spans="1:3" x14ac:dyDescent="0.25">
      <c r="A73" s="44" t="s">
        <v>35</v>
      </c>
      <c r="B73" s="21">
        <f>B9+B15+B25+B35+B51+B61</f>
        <v>230938588</v>
      </c>
      <c r="C73" s="40"/>
    </row>
    <row r="74" spans="1:3" x14ac:dyDescent="0.25">
      <c r="A74" s="45"/>
      <c r="B74" s="42"/>
      <c r="C74" s="40"/>
    </row>
    <row r="75" spans="1:3" x14ac:dyDescent="0.25">
      <c r="A75" s="39" t="s">
        <v>69</v>
      </c>
      <c r="B75" s="32"/>
      <c r="C75" s="40"/>
    </row>
    <row r="76" spans="1:3" x14ac:dyDescent="0.25">
      <c r="A76" s="41" t="s">
        <v>70</v>
      </c>
      <c r="B76" s="42"/>
      <c r="C76" s="40"/>
    </row>
    <row r="77" spans="1:3" x14ac:dyDescent="0.25">
      <c r="A77" s="43" t="s">
        <v>71</v>
      </c>
      <c r="B77" s="42"/>
      <c r="C77" s="40"/>
    </row>
    <row r="78" spans="1:3" x14ac:dyDescent="0.25">
      <c r="A78" s="43" t="s">
        <v>72</v>
      </c>
      <c r="B78" s="42"/>
      <c r="C78" s="40"/>
    </row>
    <row r="79" spans="1:3" x14ac:dyDescent="0.25">
      <c r="A79" s="41" t="s">
        <v>73</v>
      </c>
      <c r="B79" s="42"/>
      <c r="C79" s="40"/>
    </row>
    <row r="80" spans="1:3" x14ac:dyDescent="0.25">
      <c r="A80" s="43" t="s">
        <v>74</v>
      </c>
      <c r="B80" s="42"/>
      <c r="C80" s="40"/>
    </row>
    <row r="81" spans="1:3" x14ac:dyDescent="0.25">
      <c r="A81" s="43" t="s">
        <v>75</v>
      </c>
      <c r="B81" s="42"/>
      <c r="C81" s="40"/>
    </row>
    <row r="82" spans="1:3" x14ac:dyDescent="0.25">
      <c r="A82" s="41" t="s">
        <v>76</v>
      </c>
      <c r="B82" s="42"/>
      <c r="C82" s="40"/>
    </row>
    <row r="83" spans="1:3" x14ac:dyDescent="0.25">
      <c r="A83" s="43" t="s">
        <v>77</v>
      </c>
      <c r="B83" s="42"/>
      <c r="C83" s="40"/>
    </row>
    <row r="84" spans="1:3" x14ac:dyDescent="0.25">
      <c r="A84" s="46" t="s">
        <v>78</v>
      </c>
      <c r="B84" s="42"/>
      <c r="C84" s="40"/>
    </row>
    <row r="85" spans="1:3" x14ac:dyDescent="0.25">
      <c r="A85" s="40"/>
      <c r="B85" s="42"/>
      <c r="C85" s="40"/>
    </row>
    <row r="86" spans="1:3" x14ac:dyDescent="0.25">
      <c r="A86" s="47" t="s">
        <v>79</v>
      </c>
      <c r="B86" s="48">
        <f>B8</f>
        <v>230938588</v>
      </c>
      <c r="C86" s="40"/>
    </row>
    <row r="87" spans="1:3" x14ac:dyDescent="0.25">
      <c r="A87" s="40" t="s">
        <v>80</v>
      </c>
      <c r="B87" s="40"/>
      <c r="C87" s="40"/>
    </row>
    <row r="88" spans="1:3" x14ac:dyDescent="0.25">
      <c r="A88" s="40"/>
      <c r="B88" s="40"/>
      <c r="C88" s="40"/>
    </row>
    <row r="89" spans="1:3" x14ac:dyDescent="0.25">
      <c r="A89" s="40"/>
      <c r="B89" s="40"/>
      <c r="C89" s="40"/>
    </row>
    <row r="90" spans="1:3" x14ac:dyDescent="0.25">
      <c r="A90" s="40" t="s">
        <v>109</v>
      </c>
      <c r="B90" s="40" t="s">
        <v>102</v>
      </c>
      <c r="C90" s="40"/>
    </row>
    <row r="91" spans="1:3" x14ac:dyDescent="0.25">
      <c r="A91" s="40" t="s">
        <v>113</v>
      </c>
      <c r="B91" s="40" t="s">
        <v>112</v>
      </c>
      <c r="C91" s="40"/>
    </row>
    <row r="92" spans="1:3" x14ac:dyDescent="0.25">
      <c r="A92" s="40" t="s">
        <v>111</v>
      </c>
      <c r="B92" s="40" t="s">
        <v>108</v>
      </c>
      <c r="C92" s="40"/>
    </row>
    <row r="93" spans="1:3" x14ac:dyDescent="0.25">
      <c r="A93" s="40"/>
      <c r="B93" s="40"/>
      <c r="C93" s="40"/>
    </row>
    <row r="94" spans="1:3" x14ac:dyDescent="0.25">
      <c r="A94" s="40"/>
      <c r="B94" s="40"/>
      <c r="C94" s="40"/>
    </row>
    <row r="95" spans="1:3" x14ac:dyDescent="0.25">
      <c r="A95" s="40"/>
      <c r="B95" s="40"/>
      <c r="C95" s="40"/>
    </row>
    <row r="96" spans="1:3" x14ac:dyDescent="0.25">
      <c r="A96" s="40" t="s">
        <v>100</v>
      </c>
      <c r="B96" s="40"/>
      <c r="C96" s="40"/>
    </row>
    <row r="97" spans="1:3" x14ac:dyDescent="0.25">
      <c r="A97" s="40" t="s">
        <v>103</v>
      </c>
      <c r="B97" s="40"/>
      <c r="C97" s="40"/>
    </row>
    <row r="98" spans="1:3" x14ac:dyDescent="0.25">
      <c r="A98" s="40" t="s">
        <v>110</v>
      </c>
      <c r="B98" s="40"/>
      <c r="C98" s="40"/>
    </row>
    <row r="99" spans="1:3" x14ac:dyDescent="0.25">
      <c r="A99" s="40"/>
      <c r="B99" s="40"/>
      <c r="C99" s="40"/>
    </row>
    <row r="100" spans="1:3" x14ac:dyDescent="0.25">
      <c r="A100" s="40"/>
      <c r="B100" s="40"/>
      <c r="C100" s="40"/>
    </row>
    <row r="101" spans="1:3" x14ac:dyDescent="0.25">
      <c r="B101" s="40"/>
      <c r="C101" s="40"/>
    </row>
    <row r="102" spans="1:3" x14ac:dyDescent="0.25">
      <c r="B102" s="40"/>
      <c r="C102" s="40"/>
    </row>
    <row r="103" spans="1:3" x14ac:dyDescent="0.25">
      <c r="B103" s="40"/>
      <c r="C103" s="40"/>
    </row>
    <row r="104" spans="1:3" x14ac:dyDescent="0.25">
      <c r="A104" s="40"/>
      <c r="B104" s="40"/>
      <c r="C104" s="40"/>
    </row>
    <row r="105" spans="1:3" x14ac:dyDescent="0.25">
      <c r="A105" s="40"/>
      <c r="B105" s="40"/>
      <c r="C105" s="40"/>
    </row>
    <row r="106" spans="1:3" x14ac:dyDescent="0.25">
      <c r="A106" s="40"/>
      <c r="B106" s="40"/>
      <c r="C106" s="40"/>
    </row>
    <row r="107" spans="1:3" x14ac:dyDescent="0.25">
      <c r="A107" s="40"/>
      <c r="B107" s="40"/>
      <c r="C107" s="40"/>
    </row>
    <row r="108" spans="1:3" x14ac:dyDescent="0.25">
      <c r="A108" s="40"/>
      <c r="B108" s="40"/>
      <c r="C108" s="40"/>
    </row>
    <row r="109" spans="1:3" x14ac:dyDescent="0.25">
      <c r="A109" s="40"/>
      <c r="B109" s="40"/>
      <c r="C109" s="40"/>
    </row>
    <row r="110" spans="1:3" x14ac:dyDescent="0.25">
      <c r="A110" s="40"/>
      <c r="B110" s="40"/>
      <c r="C110" s="40"/>
    </row>
    <row r="111" spans="1:3" x14ac:dyDescent="0.25">
      <c r="A111" s="40"/>
      <c r="B111" s="40"/>
      <c r="C111" s="40"/>
    </row>
    <row r="112" spans="1:3" x14ac:dyDescent="0.25">
      <c r="A112" s="40"/>
      <c r="B112" s="40"/>
      <c r="C112" s="40"/>
    </row>
    <row r="113" spans="1:3" x14ac:dyDescent="0.25">
      <c r="A113" s="40"/>
      <c r="B113" s="40"/>
      <c r="C113" s="40"/>
    </row>
    <row r="114" spans="1:3" x14ac:dyDescent="0.25">
      <c r="A114" s="40"/>
      <c r="B114" s="40"/>
      <c r="C114" s="40"/>
    </row>
    <row r="115" spans="1:3" x14ac:dyDescent="0.25">
      <c r="A115" s="40"/>
      <c r="B115" s="40"/>
      <c r="C115" s="40"/>
    </row>
    <row r="116" spans="1:3" x14ac:dyDescent="0.25">
      <c r="A116" s="40"/>
      <c r="B116" s="40"/>
      <c r="C116" s="40"/>
    </row>
    <row r="117" spans="1:3" x14ac:dyDescent="0.25">
      <c r="A117" s="40"/>
      <c r="B117" s="40"/>
      <c r="C117" s="40"/>
    </row>
    <row r="118" spans="1:3" x14ac:dyDescent="0.25">
      <c r="A118" s="40"/>
      <c r="B118" s="40"/>
      <c r="C118" s="40"/>
    </row>
    <row r="119" spans="1:3" x14ac:dyDescent="0.25">
      <c r="A119" s="40"/>
      <c r="B119" s="40"/>
      <c r="C119" s="40"/>
    </row>
    <row r="120" spans="1:3" x14ac:dyDescent="0.25">
      <c r="A120" s="40"/>
      <c r="B120" s="40"/>
      <c r="C120" s="40"/>
    </row>
    <row r="121" spans="1:3" x14ac:dyDescent="0.25">
      <c r="A121" s="40"/>
      <c r="B121" s="40"/>
      <c r="C121" s="40"/>
    </row>
    <row r="122" spans="1:3" x14ac:dyDescent="0.25">
      <c r="A122" s="40"/>
      <c r="B122" s="40"/>
      <c r="C122" s="40"/>
    </row>
    <row r="123" spans="1:3" x14ac:dyDescent="0.25">
      <c r="A123" s="40"/>
      <c r="B123" s="40"/>
      <c r="C123" s="40"/>
    </row>
    <row r="124" spans="1:3" x14ac:dyDescent="0.25">
      <c r="A124" s="40"/>
      <c r="B124" s="40"/>
      <c r="C124" s="40"/>
    </row>
    <row r="125" spans="1:3" x14ac:dyDescent="0.25">
      <c r="A125" s="40"/>
      <c r="B125" s="40"/>
      <c r="C125" s="40"/>
    </row>
    <row r="126" spans="1:3" x14ac:dyDescent="0.25">
      <c r="A126" s="40"/>
      <c r="B126" s="40"/>
      <c r="C126" s="40"/>
    </row>
    <row r="127" spans="1:3" x14ac:dyDescent="0.25">
      <c r="A127" s="40"/>
      <c r="B127" s="40"/>
      <c r="C127" s="40"/>
    </row>
    <row r="128" spans="1:3" x14ac:dyDescent="0.25">
      <c r="A128" s="40"/>
      <c r="B128" s="40"/>
      <c r="C128" s="40"/>
    </row>
    <row r="129" spans="1:3" x14ac:dyDescent="0.25">
      <c r="A129" s="40"/>
      <c r="B129" s="40"/>
      <c r="C129" s="40"/>
    </row>
    <row r="130" spans="1:3" x14ac:dyDescent="0.25">
      <c r="A130" s="40"/>
      <c r="B130" s="40"/>
      <c r="C130" s="40"/>
    </row>
    <row r="131" spans="1:3" x14ac:dyDescent="0.25">
      <c r="A131" s="40"/>
      <c r="B131" s="40"/>
      <c r="C131" s="40"/>
    </row>
    <row r="132" spans="1:3" x14ac:dyDescent="0.25">
      <c r="A132" s="40"/>
      <c r="B132" s="40"/>
      <c r="C132" s="40"/>
    </row>
    <row r="133" spans="1:3" x14ac:dyDescent="0.25">
      <c r="A133" s="40"/>
      <c r="B133" s="40"/>
      <c r="C133" s="40"/>
    </row>
    <row r="134" spans="1:3" x14ac:dyDescent="0.25">
      <c r="A134" s="40"/>
      <c r="B134" s="40"/>
      <c r="C134" s="40"/>
    </row>
    <row r="135" spans="1:3" x14ac:dyDescent="0.25">
      <c r="A135" s="40"/>
      <c r="B135" s="40"/>
      <c r="C135" s="40"/>
    </row>
    <row r="136" spans="1:3" x14ac:dyDescent="0.25">
      <c r="A136" s="40"/>
      <c r="B136" s="40"/>
      <c r="C136" s="40"/>
    </row>
    <row r="137" spans="1:3" x14ac:dyDescent="0.25">
      <c r="A137" s="40"/>
      <c r="B137" s="40"/>
      <c r="C137" s="40"/>
    </row>
    <row r="138" spans="1:3" x14ac:dyDescent="0.25">
      <c r="A138" s="40"/>
      <c r="B138" s="40"/>
      <c r="C138" s="40"/>
    </row>
    <row r="139" spans="1:3" x14ac:dyDescent="0.25">
      <c r="A139" s="40"/>
      <c r="B139" s="40"/>
      <c r="C139" s="40"/>
    </row>
    <row r="140" spans="1:3" x14ac:dyDescent="0.25">
      <c r="A140" s="40"/>
      <c r="B140" s="40"/>
      <c r="C140" s="40"/>
    </row>
    <row r="141" spans="1:3" x14ac:dyDescent="0.25">
      <c r="A141" s="40"/>
      <c r="B141" s="40"/>
      <c r="C141" s="40"/>
    </row>
    <row r="142" spans="1:3" x14ac:dyDescent="0.25">
      <c r="A142" s="40"/>
      <c r="B142" s="40"/>
      <c r="C142" s="40"/>
    </row>
    <row r="143" spans="1:3" x14ac:dyDescent="0.25">
      <c r="A143" s="40"/>
      <c r="B143" s="40"/>
      <c r="C143" s="40"/>
    </row>
    <row r="144" spans="1:3" x14ac:dyDescent="0.25">
      <c r="A144" s="40"/>
      <c r="B144" s="40"/>
      <c r="C144" s="40"/>
    </row>
    <row r="145" spans="1:3" x14ac:dyDescent="0.25">
      <c r="A145" s="40"/>
      <c r="B145" s="40"/>
      <c r="C145" s="40"/>
    </row>
    <row r="146" spans="1:3" x14ac:dyDescent="0.25">
      <c r="A146" s="40"/>
      <c r="B146" s="40"/>
      <c r="C146" s="40"/>
    </row>
    <row r="147" spans="1:3" x14ac:dyDescent="0.25">
      <c r="A147" s="40"/>
      <c r="B147" s="40"/>
      <c r="C147" s="40"/>
    </row>
    <row r="148" spans="1:3" x14ac:dyDescent="0.25">
      <c r="A148" s="40"/>
      <c r="B148" s="40"/>
      <c r="C148" s="40"/>
    </row>
    <row r="149" spans="1:3" x14ac:dyDescent="0.25">
      <c r="A149" s="40"/>
      <c r="B149" s="40"/>
      <c r="C149" s="40"/>
    </row>
    <row r="150" spans="1:3" x14ac:dyDescent="0.25">
      <c r="A150" s="40"/>
      <c r="B150" s="40"/>
      <c r="C150" s="40"/>
    </row>
    <row r="151" spans="1:3" x14ac:dyDescent="0.25">
      <c r="A151" s="40"/>
      <c r="B151" s="40"/>
      <c r="C151" s="40"/>
    </row>
    <row r="152" spans="1:3" x14ac:dyDescent="0.25">
      <c r="A152" s="40"/>
      <c r="B152" s="40"/>
      <c r="C152" s="40"/>
    </row>
    <row r="153" spans="1:3" x14ac:dyDescent="0.25">
      <c r="A153" s="40"/>
      <c r="B153" s="40"/>
      <c r="C153" s="40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104"/>
  <sheetViews>
    <sheetView tabSelected="1" workbookViewId="0">
      <selection activeCell="H15" sqref="H15"/>
    </sheetView>
  </sheetViews>
  <sheetFormatPr baseColWidth="10" defaultColWidth="9.140625" defaultRowHeight="12.75" x14ac:dyDescent="0.2"/>
  <cols>
    <col min="1" max="1" width="37.28515625" style="5" customWidth="1"/>
    <col min="2" max="2" width="15.85546875" style="5" customWidth="1"/>
    <col min="3" max="3" width="13" style="5" customWidth="1"/>
    <col min="4" max="4" width="13.42578125" style="5" customWidth="1"/>
    <col min="5" max="5" width="15.85546875" style="5" customWidth="1"/>
    <col min="6" max="6" width="13.5703125" style="5" bestFit="1" customWidth="1"/>
    <col min="7" max="7" width="13.85546875" style="5" customWidth="1"/>
    <col min="8" max="8" width="13.42578125" style="6" customWidth="1"/>
    <col min="9" max="9" width="13.85546875" style="5" customWidth="1"/>
    <col min="10" max="10" width="13.28515625" style="5" customWidth="1"/>
    <col min="11" max="11" width="13.140625" style="5" customWidth="1"/>
    <col min="12" max="12" width="13.42578125" style="5" customWidth="1"/>
    <col min="13" max="13" width="13.140625" style="5" customWidth="1"/>
    <col min="14" max="14" width="13.42578125" style="5" customWidth="1"/>
    <col min="15" max="16" width="6" style="5" bestFit="1" customWidth="1"/>
    <col min="17" max="18" width="7" style="5" bestFit="1" customWidth="1"/>
    <col min="19" max="16384" width="9.140625" style="5"/>
  </cols>
  <sheetData>
    <row r="3" spans="1:18" x14ac:dyDescent="0.2">
      <c r="A3" s="78" t="s">
        <v>81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8" x14ac:dyDescent="0.2">
      <c r="A4" s="78" t="s">
        <v>82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1:18" x14ac:dyDescent="0.2">
      <c r="A5" s="78" t="s">
        <v>114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8" x14ac:dyDescent="0.2">
      <c r="A6" s="78" t="s">
        <v>115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1:18" x14ac:dyDescent="0.2">
      <c r="A7" s="79" t="s">
        <v>36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67">
        <f>B11+B17+B27+B37</f>
        <v>156971330.21000001</v>
      </c>
      <c r="C10" s="67">
        <f>C11+C17+C27+C37</f>
        <v>13426977.469999999</v>
      </c>
      <c r="D10" s="67">
        <f>D11+D17+D27+D37+D53</f>
        <v>17637980.48</v>
      </c>
      <c r="E10" s="67">
        <f>E11+E17+E27+E37+E53</f>
        <v>18201337.670000002</v>
      </c>
      <c r="F10" s="67">
        <f t="shared" ref="F10:L10" si="0">F11+F17+F27+F37+F53+F63</f>
        <v>19186638.32</v>
      </c>
      <c r="G10" s="67">
        <f t="shared" si="0"/>
        <v>16448363.740000002</v>
      </c>
      <c r="H10" s="67">
        <f t="shared" si="0"/>
        <v>15569046.909999998</v>
      </c>
      <c r="I10" s="67">
        <f t="shared" si="0"/>
        <v>16123830.000000002</v>
      </c>
      <c r="J10" s="67">
        <f t="shared" si="0"/>
        <v>17347649.68</v>
      </c>
      <c r="K10" s="67">
        <f t="shared" si="0"/>
        <v>13359356.640000001</v>
      </c>
      <c r="L10" s="67">
        <f t="shared" si="0"/>
        <v>17807664.859999999</v>
      </c>
      <c r="M10" s="52"/>
      <c r="N10" s="52"/>
      <c r="O10" s="13"/>
      <c r="P10" s="13"/>
      <c r="Q10" s="13"/>
      <c r="R10" s="13"/>
    </row>
    <row r="11" spans="1:18" ht="15" x14ac:dyDescent="0.25">
      <c r="A11" s="14" t="s">
        <v>2</v>
      </c>
      <c r="B11" s="67">
        <f>C11+D11+E11+F11+G11+H11+I11+J11+K11+L11</f>
        <v>93329145.420000017</v>
      </c>
      <c r="C11" s="69">
        <v>8967048.0399999991</v>
      </c>
      <c r="D11" s="53">
        <v>10539480.300000001</v>
      </c>
      <c r="E11" s="54">
        <v>9595724.9000000004</v>
      </c>
      <c r="F11" s="54">
        <v>9692861.9100000001</v>
      </c>
      <c r="G11" s="16">
        <v>9666648.5099999998</v>
      </c>
      <c r="H11" s="15">
        <v>9563785.6999999993</v>
      </c>
      <c r="I11" s="15">
        <v>9804106.6500000004</v>
      </c>
      <c r="J11" s="15">
        <v>8429993.3699999992</v>
      </c>
      <c r="K11" s="58">
        <v>8202672.9500000002</v>
      </c>
      <c r="L11" s="58">
        <v>8866823.0899999999</v>
      </c>
      <c r="M11" s="32"/>
      <c r="N11" s="13"/>
    </row>
    <row r="12" spans="1:18" ht="15" x14ac:dyDescent="0.25">
      <c r="A12" s="17" t="s">
        <v>3</v>
      </c>
      <c r="B12" s="67">
        <f>C12+D12+E12+F12+G12+H12+I12+C1412+K12+L12+M12+N12</f>
        <v>72475001.579999998</v>
      </c>
      <c r="C12" s="69">
        <v>7708696.4299999997</v>
      </c>
      <c r="D12" s="32">
        <v>9283217.4199999999</v>
      </c>
      <c r="E12" s="32">
        <v>8331235.9500000002</v>
      </c>
      <c r="F12" s="32">
        <v>8419653.6699999999</v>
      </c>
      <c r="G12" s="32">
        <v>8422656.6600000001</v>
      </c>
      <c r="H12" s="32">
        <v>8327298.2999999998</v>
      </c>
      <c r="I12" s="32">
        <v>7180508.7400000002</v>
      </c>
      <c r="J12" s="32">
        <v>7364873.2400000002</v>
      </c>
      <c r="K12" s="32">
        <v>7078103.75</v>
      </c>
      <c r="L12" s="32">
        <v>7723630.6600000001</v>
      </c>
      <c r="M12" s="32"/>
      <c r="N12" s="32"/>
    </row>
    <row r="13" spans="1:18" ht="15" x14ac:dyDescent="0.25">
      <c r="A13" s="17" t="s">
        <v>4</v>
      </c>
      <c r="B13" s="67">
        <f>C13+D13+E13+F13+G13+H13+I13+J13+K13+L13+M13+N13</f>
        <v>2232680.6</v>
      </c>
      <c r="C13" s="69">
        <v>85000</v>
      </c>
      <c r="D13" s="32">
        <v>85000</v>
      </c>
      <c r="E13" s="32">
        <v>85000</v>
      </c>
      <c r="F13" s="32">
        <v>85000</v>
      </c>
      <c r="G13" s="32">
        <v>55000</v>
      </c>
      <c r="H13" s="32">
        <v>55000</v>
      </c>
      <c r="I13" s="32">
        <v>1617680.6</v>
      </c>
      <c r="J13" s="32">
        <v>55000</v>
      </c>
      <c r="K13" s="32">
        <v>55000</v>
      </c>
      <c r="L13" s="32">
        <v>55000</v>
      </c>
      <c r="M13" s="32"/>
      <c r="N13" s="32"/>
    </row>
    <row r="14" spans="1:18" ht="25.5" x14ac:dyDescent="0.25">
      <c r="A14" s="17" t="s">
        <v>38</v>
      </c>
      <c r="B14" s="67">
        <v>0</v>
      </c>
      <c r="C14" s="70">
        <v>0</v>
      </c>
      <c r="D14" s="56">
        <v>0</v>
      </c>
      <c r="E14" s="5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/>
      <c r="N14" s="6"/>
    </row>
    <row r="15" spans="1:18" ht="25.5" x14ac:dyDescent="0.25">
      <c r="A15" s="17" t="s">
        <v>5</v>
      </c>
      <c r="B15" s="67">
        <f t="shared" ref="B15" si="1">C15+D15+E15+F15+G15+H15+I15+J15+K15+L15+M15+N15</f>
        <v>0</v>
      </c>
      <c r="C15" s="70">
        <v>0</v>
      </c>
      <c r="D15" s="56">
        <v>0</v>
      </c>
      <c r="E15" s="55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/>
      <c r="N15" s="6"/>
    </row>
    <row r="16" spans="1:18" ht="25.5" x14ac:dyDescent="0.25">
      <c r="A16" s="17" t="s">
        <v>6</v>
      </c>
      <c r="B16" s="67">
        <f t="shared" ref="B16:B21" si="2">C16+D16+E16+F16+G16+H16+I16+J16+K16+L16+M16+N16</f>
        <v>11256590.000000002</v>
      </c>
      <c r="C16" s="69">
        <v>1173351.6100000001</v>
      </c>
      <c r="D16" s="32">
        <v>1171262.8799999999</v>
      </c>
      <c r="E16" s="32">
        <v>1179488.95</v>
      </c>
      <c r="F16" s="32">
        <v>1188208.24</v>
      </c>
      <c r="G16" s="32">
        <v>1188991.8500000001</v>
      </c>
      <c r="H16" s="32">
        <v>1181487.3999999999</v>
      </c>
      <c r="I16" s="32">
        <v>1005917.31</v>
      </c>
      <c r="J16" s="32">
        <v>1010120.13</v>
      </c>
      <c r="K16" s="32">
        <v>1069569.2</v>
      </c>
      <c r="L16" s="32">
        <v>1088192.43</v>
      </c>
      <c r="M16" s="32"/>
      <c r="N16" s="32"/>
    </row>
    <row r="17" spans="1:14" ht="15" x14ac:dyDescent="0.25">
      <c r="A17" s="14" t="s">
        <v>7</v>
      </c>
      <c r="B17" s="67">
        <f t="shared" si="2"/>
        <v>19691083.77</v>
      </c>
      <c r="C17" s="71">
        <v>1378417.43</v>
      </c>
      <c r="D17" s="57">
        <v>1551395.63</v>
      </c>
      <c r="E17" s="58">
        <v>2805698.88</v>
      </c>
      <c r="F17" s="16">
        <v>1577860.51</v>
      </c>
      <c r="G17" s="12">
        <v>2122618.79</v>
      </c>
      <c r="H17" s="16">
        <v>1829084.33</v>
      </c>
      <c r="I17" s="15">
        <v>2289984.23</v>
      </c>
      <c r="J17" s="16">
        <v>1752561.18</v>
      </c>
      <c r="K17" s="16">
        <v>1355242.59</v>
      </c>
      <c r="L17" s="16">
        <v>3028220.2</v>
      </c>
      <c r="M17" s="16"/>
      <c r="N17" s="16"/>
    </row>
    <row r="18" spans="1:14" ht="15" x14ac:dyDescent="0.25">
      <c r="A18" s="17" t="s">
        <v>8</v>
      </c>
      <c r="B18" s="67">
        <f t="shared" si="2"/>
        <v>5916695.2000000002</v>
      </c>
      <c r="C18" s="69">
        <v>603097.71</v>
      </c>
      <c r="D18" s="32">
        <v>568530.36</v>
      </c>
      <c r="E18" s="32">
        <v>569750.62</v>
      </c>
      <c r="F18" s="32">
        <v>589430.94999999995</v>
      </c>
      <c r="G18" s="32">
        <v>586269.19999999995</v>
      </c>
      <c r="H18" s="32">
        <v>569701.64</v>
      </c>
      <c r="I18" s="32">
        <v>596627.15</v>
      </c>
      <c r="J18" s="32">
        <v>623186.65</v>
      </c>
      <c r="K18" s="32">
        <v>582571.28</v>
      </c>
      <c r="L18" s="32">
        <v>627529.64</v>
      </c>
      <c r="M18" s="32"/>
      <c r="N18" s="32"/>
    </row>
    <row r="19" spans="1:14" ht="25.5" x14ac:dyDescent="0.25">
      <c r="A19" s="17" t="s">
        <v>9</v>
      </c>
      <c r="B19" s="67">
        <f t="shared" si="2"/>
        <v>675905.67999999993</v>
      </c>
      <c r="C19" s="70">
        <v>0</v>
      </c>
      <c r="D19" s="55"/>
      <c r="E19" s="32">
        <v>4997.3</v>
      </c>
      <c r="F19" s="32">
        <v>0</v>
      </c>
      <c r="G19" s="32">
        <v>192000</v>
      </c>
      <c r="H19" s="32">
        <v>194500</v>
      </c>
      <c r="I19" s="32">
        <v>156408.38</v>
      </c>
      <c r="J19" s="32">
        <v>128000</v>
      </c>
      <c r="K19" s="6">
        <v>0</v>
      </c>
      <c r="L19" s="32">
        <v>0</v>
      </c>
      <c r="M19" s="32"/>
      <c r="N19" s="32"/>
    </row>
    <row r="20" spans="1:14" ht="15" x14ac:dyDescent="0.25">
      <c r="A20" s="17" t="s">
        <v>10</v>
      </c>
      <c r="B20" s="67">
        <f t="shared" si="2"/>
        <v>2332442.5</v>
      </c>
      <c r="C20" s="69">
        <v>249035</v>
      </c>
      <c r="D20" s="32">
        <v>249665</v>
      </c>
      <c r="E20" s="32">
        <v>250457.5</v>
      </c>
      <c r="F20" s="32">
        <v>250167.5</v>
      </c>
      <c r="G20" s="32">
        <v>249640</v>
      </c>
      <c r="H20" s="32">
        <v>226250</v>
      </c>
      <c r="I20" s="32">
        <v>0</v>
      </c>
      <c r="J20" s="32">
        <v>234087.5</v>
      </c>
      <c r="K20" s="32">
        <v>253852.5</v>
      </c>
      <c r="L20" s="32">
        <v>369287.5</v>
      </c>
      <c r="M20" s="32"/>
      <c r="N20" s="32"/>
    </row>
    <row r="21" spans="1:14" ht="18" customHeight="1" x14ac:dyDescent="0.25">
      <c r="A21" s="17" t="s">
        <v>11</v>
      </c>
      <c r="B21" s="67">
        <f t="shared" si="2"/>
        <v>203535</v>
      </c>
      <c r="C21" s="70">
        <v>0</v>
      </c>
      <c r="D21" s="56"/>
      <c r="E21" s="32">
        <v>4000</v>
      </c>
      <c r="F21" s="32">
        <v>7060</v>
      </c>
      <c r="G21" s="32">
        <v>0</v>
      </c>
      <c r="H21" s="32">
        <v>184975</v>
      </c>
      <c r="I21" s="32">
        <v>0</v>
      </c>
      <c r="J21" s="32">
        <v>3000</v>
      </c>
      <c r="K21" s="32">
        <v>0</v>
      </c>
      <c r="L21" s="32">
        <v>4500</v>
      </c>
      <c r="M21" s="32"/>
      <c r="N21" s="32"/>
    </row>
    <row r="22" spans="1:14" ht="15" x14ac:dyDescent="0.25">
      <c r="A22" s="17" t="s">
        <v>12</v>
      </c>
      <c r="B22" s="67" t="e">
        <f>C22+D22+E22+F22+G22+H22+I22+J22+K22+#REF!+M22+N22</f>
        <v>#REF!</v>
      </c>
      <c r="C22" s="69">
        <v>417376.35</v>
      </c>
      <c r="D22" s="32">
        <v>388604.6</v>
      </c>
      <c r="E22" s="32">
        <v>500604.6</v>
      </c>
      <c r="F22" s="32">
        <v>463073.6</v>
      </c>
      <c r="G22" s="32">
        <v>556371.75</v>
      </c>
      <c r="H22" s="32">
        <v>446275.45</v>
      </c>
      <c r="I22" s="32">
        <v>326573.59999999998</v>
      </c>
      <c r="J22" s="32">
        <v>297073.59999999998</v>
      </c>
      <c r="K22" s="32">
        <v>386773.6</v>
      </c>
      <c r="L22" s="32">
        <v>537066.34</v>
      </c>
      <c r="M22" s="32"/>
      <c r="N22" s="32"/>
    </row>
    <row r="23" spans="1:14" ht="15" x14ac:dyDescent="0.25">
      <c r="A23" s="17" t="s">
        <v>13</v>
      </c>
      <c r="B23" s="67">
        <f>C23+D23+E23+F23+G23+H23+I23+J23+K23+L22+M23+N23</f>
        <v>1923913.5499999998</v>
      </c>
      <c r="C23" s="69">
        <v>63908.37</v>
      </c>
      <c r="D23" s="32">
        <v>63908.37</v>
      </c>
      <c r="E23" s="32">
        <v>63908.37</v>
      </c>
      <c r="F23" s="32">
        <v>63908.37</v>
      </c>
      <c r="G23" s="32">
        <v>69162.27</v>
      </c>
      <c r="H23" s="32">
        <v>69162.27</v>
      </c>
      <c r="I23" s="32">
        <v>885257.15</v>
      </c>
      <c r="J23" s="32">
        <v>53816.02</v>
      </c>
      <c r="K23" s="32">
        <v>53816.02</v>
      </c>
      <c r="L23" s="32">
        <v>53722.38</v>
      </c>
      <c r="M23" s="32"/>
      <c r="N23" s="32"/>
    </row>
    <row r="24" spans="1:14" ht="38.25" x14ac:dyDescent="0.25">
      <c r="A24" s="17" t="s">
        <v>14</v>
      </c>
      <c r="B24" s="67">
        <f>C24+D24+E24+F24+G24+H24+I24+J24+K24+L23+M24+N24</f>
        <v>1138562.7399999998</v>
      </c>
      <c r="C24" s="70">
        <v>0</v>
      </c>
      <c r="D24" s="56"/>
      <c r="E24" s="32">
        <v>808563</v>
      </c>
      <c r="F24" s="32">
        <v>14136.15</v>
      </c>
      <c r="G24" s="32">
        <v>53360.57</v>
      </c>
      <c r="H24" s="32">
        <v>0</v>
      </c>
      <c r="I24" s="32">
        <v>54737.95</v>
      </c>
      <c r="J24" s="32">
        <v>120813.5</v>
      </c>
      <c r="K24" s="32">
        <v>33229.19</v>
      </c>
      <c r="L24" s="32">
        <v>5556.08</v>
      </c>
      <c r="M24" s="32"/>
      <c r="N24" s="32"/>
    </row>
    <row r="25" spans="1:14" ht="25.5" x14ac:dyDescent="0.25">
      <c r="A25" s="17" t="s">
        <v>15</v>
      </c>
      <c r="B25" s="67">
        <f>C25+D25+E25+F25+G25+H25+I25+J25+K25+L24+M25+N25</f>
        <v>1077705.42</v>
      </c>
      <c r="C25" s="69">
        <v>45000</v>
      </c>
      <c r="D25" s="32">
        <v>80754</v>
      </c>
      <c r="E25" s="32">
        <v>593422.53</v>
      </c>
      <c r="F25" s="32">
        <v>51084.2</v>
      </c>
      <c r="G25" s="32">
        <v>45000</v>
      </c>
      <c r="H25" s="32">
        <v>114042.39</v>
      </c>
      <c r="I25" s="32">
        <v>45000</v>
      </c>
      <c r="J25" s="32">
        <v>52846.22</v>
      </c>
      <c r="K25" s="32">
        <v>45000</v>
      </c>
      <c r="L25" s="32">
        <v>55584.01</v>
      </c>
      <c r="M25" s="32"/>
      <c r="N25" s="32"/>
    </row>
    <row r="26" spans="1:14" ht="25.5" x14ac:dyDescent="0.25">
      <c r="A26" s="17" t="s">
        <v>39</v>
      </c>
      <c r="B26" s="67">
        <v>0</v>
      </c>
      <c r="C26" s="70">
        <v>0</v>
      </c>
      <c r="D26" s="32">
        <v>199933.3</v>
      </c>
      <c r="E26" s="32">
        <v>9994.9599999999991</v>
      </c>
      <c r="F26" s="32">
        <v>138999.74</v>
      </c>
      <c r="G26" s="32">
        <v>370815</v>
      </c>
      <c r="H26" s="32">
        <v>24177.58</v>
      </c>
      <c r="I26" s="32">
        <v>225380</v>
      </c>
      <c r="J26" s="32">
        <v>239737.69</v>
      </c>
      <c r="K26" s="32">
        <v>0</v>
      </c>
      <c r="L26" s="32">
        <v>1374974.25</v>
      </c>
      <c r="M26" s="32"/>
      <c r="N26" s="32"/>
    </row>
    <row r="27" spans="1:14" ht="15" x14ac:dyDescent="0.25">
      <c r="A27" s="14" t="s">
        <v>16</v>
      </c>
      <c r="B27" s="67">
        <f t="shared" ref="B27:C40" si="3">C27+D27+E27+F27+G27+H27+I27+J27+K27+L27+M27+N27</f>
        <v>26360101.02</v>
      </c>
      <c r="C27" s="71">
        <v>1318712</v>
      </c>
      <c r="D27" s="57">
        <v>3671824.13</v>
      </c>
      <c r="E27" s="58">
        <v>3554154.2</v>
      </c>
      <c r="F27" s="16">
        <v>2743491.73</v>
      </c>
      <c r="G27" s="12">
        <v>2301988.9</v>
      </c>
      <c r="H27" s="16">
        <v>2032930.36</v>
      </c>
      <c r="I27" s="15">
        <v>2189739.2000000002</v>
      </c>
      <c r="J27" s="15">
        <v>4044243.11</v>
      </c>
      <c r="K27" s="15">
        <v>1539002.12</v>
      </c>
      <c r="L27" s="15">
        <v>2964015.27</v>
      </c>
      <c r="M27" s="16"/>
      <c r="N27" s="16"/>
    </row>
    <row r="28" spans="1:14" ht="25.5" x14ac:dyDescent="0.25">
      <c r="A28" s="17" t="s">
        <v>17</v>
      </c>
      <c r="B28" s="67">
        <f t="shared" si="3"/>
        <v>2424761.7300000004</v>
      </c>
      <c r="C28" s="69">
        <v>369190</v>
      </c>
      <c r="D28" s="32">
        <v>194039.2</v>
      </c>
      <c r="E28" s="32">
        <v>399123.55</v>
      </c>
      <c r="F28" s="32">
        <v>159897.12</v>
      </c>
      <c r="G28" s="32">
        <v>399150</v>
      </c>
      <c r="H28" s="32">
        <v>68695.92</v>
      </c>
      <c r="I28" s="32">
        <v>0</v>
      </c>
      <c r="J28" s="32">
        <v>741953.24</v>
      </c>
      <c r="K28" s="32">
        <v>0</v>
      </c>
      <c r="L28" s="32">
        <v>92712.7</v>
      </c>
      <c r="M28" s="32"/>
      <c r="N28" s="32"/>
    </row>
    <row r="29" spans="1:14" ht="15" x14ac:dyDescent="0.25">
      <c r="A29" s="17" t="s">
        <v>18</v>
      </c>
      <c r="B29" s="67">
        <f t="shared" si="3"/>
        <v>838411.42</v>
      </c>
      <c r="C29" s="59">
        <v>0</v>
      </c>
      <c r="D29" s="32">
        <v>21830</v>
      </c>
      <c r="E29" s="32">
        <v>272209.95</v>
      </c>
      <c r="F29" s="32">
        <v>0</v>
      </c>
      <c r="G29" s="32">
        <v>147500</v>
      </c>
      <c r="H29" s="32">
        <v>23085.52</v>
      </c>
      <c r="I29" s="18">
        <v>0</v>
      </c>
      <c r="J29" s="32">
        <v>153715.95000000001</v>
      </c>
      <c r="K29" s="32">
        <v>220070</v>
      </c>
      <c r="L29" s="32">
        <v>0</v>
      </c>
      <c r="M29" s="32"/>
      <c r="N29" s="32"/>
    </row>
    <row r="30" spans="1:14" ht="25.5" x14ac:dyDescent="0.25">
      <c r="A30" s="17" t="s">
        <v>19</v>
      </c>
      <c r="B30" s="67">
        <f t="shared" si="3"/>
        <v>375477.65</v>
      </c>
      <c r="C30" s="59">
        <v>0</v>
      </c>
      <c r="D30" s="55">
        <v>0</v>
      </c>
      <c r="E30" s="32">
        <v>11707</v>
      </c>
      <c r="F30" s="32">
        <v>126531.42</v>
      </c>
      <c r="G30" s="32">
        <v>0</v>
      </c>
      <c r="H30" s="32">
        <v>1711</v>
      </c>
      <c r="I30" s="32">
        <v>0</v>
      </c>
      <c r="J30" s="32">
        <v>28484</v>
      </c>
      <c r="K30" s="32">
        <v>6859</v>
      </c>
      <c r="L30" s="32">
        <v>200185.23</v>
      </c>
      <c r="M30" s="32"/>
      <c r="N30" s="32"/>
    </row>
    <row r="31" spans="1:14" ht="15" x14ac:dyDescent="0.25">
      <c r="A31" s="17" t="s">
        <v>20</v>
      </c>
      <c r="B31" s="67">
        <f t="shared" si="3"/>
        <v>2723829.56</v>
      </c>
      <c r="C31" s="69">
        <v>21040</v>
      </c>
      <c r="D31" s="32">
        <v>925830</v>
      </c>
      <c r="E31" s="32">
        <v>790250</v>
      </c>
      <c r="F31" s="32">
        <v>5499.38</v>
      </c>
      <c r="G31" s="32">
        <v>0</v>
      </c>
      <c r="H31" s="32">
        <v>6091.16</v>
      </c>
      <c r="I31" s="32">
        <v>901243</v>
      </c>
      <c r="J31" s="32">
        <v>28876.02</v>
      </c>
      <c r="K31" s="32">
        <v>0</v>
      </c>
      <c r="L31" s="32">
        <v>45000</v>
      </c>
      <c r="M31" s="6"/>
      <c r="N31" s="32"/>
    </row>
    <row r="32" spans="1:14" ht="25.5" x14ac:dyDescent="0.25">
      <c r="A32" s="17" t="s">
        <v>21</v>
      </c>
      <c r="B32" s="67">
        <f t="shared" si="3"/>
        <v>756432.31</v>
      </c>
      <c r="C32" s="59">
        <v>0</v>
      </c>
      <c r="D32" s="32">
        <v>158564.66</v>
      </c>
      <c r="E32" s="32">
        <v>257626.75</v>
      </c>
      <c r="F32" s="32">
        <v>65180.58</v>
      </c>
      <c r="G32" s="32">
        <v>0</v>
      </c>
      <c r="H32" s="32">
        <v>24771.52</v>
      </c>
      <c r="I32" s="32">
        <v>0</v>
      </c>
      <c r="J32" s="32">
        <v>2535.0100000000002</v>
      </c>
      <c r="K32" s="32">
        <v>487.1</v>
      </c>
      <c r="L32" s="32">
        <v>247266.69</v>
      </c>
      <c r="M32" s="32"/>
      <c r="N32" s="32"/>
    </row>
    <row r="33" spans="1:14" ht="25.5" x14ac:dyDescent="0.25">
      <c r="A33" s="17" t="s">
        <v>22</v>
      </c>
      <c r="B33" s="67">
        <f t="shared" si="3"/>
        <v>1542892.34</v>
      </c>
      <c r="C33" s="59">
        <v>0</v>
      </c>
      <c r="D33" s="32">
        <v>271355.40000000002</v>
      </c>
      <c r="E33" s="32">
        <v>146205.68</v>
      </c>
      <c r="F33" s="32">
        <v>47491.58</v>
      </c>
      <c r="G33" s="32">
        <v>150450</v>
      </c>
      <c r="H33" s="32">
        <v>481726</v>
      </c>
      <c r="I33" s="32">
        <v>0</v>
      </c>
      <c r="J33" s="32">
        <v>154060.71</v>
      </c>
      <c r="K33" s="32">
        <v>220604.17</v>
      </c>
      <c r="L33" s="32">
        <v>70998.8</v>
      </c>
      <c r="M33" s="32"/>
      <c r="N33" s="32"/>
    </row>
    <row r="34" spans="1:14" ht="25.5" x14ac:dyDescent="0.25">
      <c r="A34" s="17" t="s">
        <v>23</v>
      </c>
      <c r="B34" s="67">
        <f t="shared" si="3"/>
        <v>12102859.24</v>
      </c>
      <c r="C34" s="69">
        <v>928482</v>
      </c>
      <c r="D34" s="32">
        <v>1589356.12</v>
      </c>
      <c r="E34" s="32">
        <v>932218.2</v>
      </c>
      <c r="F34" s="32">
        <v>1925424</v>
      </c>
      <c r="G34" s="32">
        <v>927482</v>
      </c>
      <c r="H34" s="32">
        <v>1039378.93</v>
      </c>
      <c r="I34" s="32">
        <v>922000</v>
      </c>
      <c r="J34" s="32">
        <v>1009147.43</v>
      </c>
      <c r="K34" s="32">
        <v>969751.73</v>
      </c>
      <c r="L34" s="32">
        <v>1859618.83</v>
      </c>
      <c r="M34" s="32"/>
      <c r="N34" s="32"/>
    </row>
    <row r="35" spans="1:14" ht="38.25" x14ac:dyDescent="0.25">
      <c r="A35" s="17" t="s">
        <v>40</v>
      </c>
      <c r="B35" s="67">
        <f t="shared" si="3"/>
        <v>0</v>
      </c>
      <c r="C35" s="70">
        <v>0</v>
      </c>
      <c r="D35" s="56">
        <v>0</v>
      </c>
      <c r="E35" s="55">
        <v>0</v>
      </c>
      <c r="F35" s="6">
        <v>0</v>
      </c>
      <c r="G35" s="6">
        <v>0</v>
      </c>
      <c r="H35" s="32">
        <v>0</v>
      </c>
      <c r="I35" s="32">
        <v>0</v>
      </c>
      <c r="J35" s="18">
        <v>0</v>
      </c>
      <c r="K35" s="32">
        <v>0</v>
      </c>
      <c r="L35" s="6">
        <v>0</v>
      </c>
      <c r="M35" s="6"/>
      <c r="N35" s="6"/>
    </row>
    <row r="36" spans="1:14" ht="15" x14ac:dyDescent="0.25">
      <c r="A36" s="17" t="s">
        <v>24</v>
      </c>
      <c r="B36" s="67">
        <f t="shared" si="3"/>
        <v>5595436.6699999999</v>
      </c>
      <c r="C36" s="70">
        <v>0</v>
      </c>
      <c r="D36" s="32">
        <v>510848.75</v>
      </c>
      <c r="E36" s="32">
        <v>744813.07</v>
      </c>
      <c r="F36" s="32">
        <v>413467.65</v>
      </c>
      <c r="G36" s="32">
        <v>677406.9</v>
      </c>
      <c r="H36" s="32">
        <v>387470.31</v>
      </c>
      <c r="I36" s="32">
        <v>366496.2</v>
      </c>
      <c r="J36" s="32">
        <v>1925470.75</v>
      </c>
      <c r="K36" s="32">
        <v>121230.02</v>
      </c>
      <c r="L36" s="32">
        <v>448233.02</v>
      </c>
      <c r="M36" s="32"/>
      <c r="N36" s="32"/>
    </row>
    <row r="37" spans="1:14" ht="15" x14ac:dyDescent="0.25">
      <c r="A37" s="14" t="s">
        <v>25</v>
      </c>
      <c r="B37" s="51">
        <f t="shared" si="3"/>
        <v>17591000</v>
      </c>
      <c r="C37" s="58">
        <v>1762800</v>
      </c>
      <c r="D37" s="57">
        <v>1765000</v>
      </c>
      <c r="E37" s="58">
        <v>1756500</v>
      </c>
      <c r="F37" s="16">
        <v>1770900</v>
      </c>
      <c r="G37" s="16">
        <v>1759000</v>
      </c>
      <c r="H37" s="58">
        <v>1766000</v>
      </c>
      <c r="I37" s="16">
        <v>1758000</v>
      </c>
      <c r="J37" s="16">
        <v>1468000</v>
      </c>
      <c r="K37" s="58">
        <v>2063000</v>
      </c>
      <c r="L37" s="16">
        <v>1721800</v>
      </c>
      <c r="M37" s="16"/>
      <c r="N37" s="16"/>
    </row>
    <row r="38" spans="1:14" ht="25.5" x14ac:dyDescent="0.25">
      <c r="A38" s="17" t="s">
        <v>26</v>
      </c>
      <c r="B38" s="51">
        <f t="shared" si="3"/>
        <v>17591000</v>
      </c>
      <c r="C38" s="55">
        <v>1762800</v>
      </c>
      <c r="D38" s="55">
        <v>1765000</v>
      </c>
      <c r="E38" s="55">
        <v>1756500</v>
      </c>
      <c r="F38" s="32">
        <v>1770900</v>
      </c>
      <c r="G38" s="19">
        <v>1759000</v>
      </c>
      <c r="H38" s="32">
        <v>1766000</v>
      </c>
      <c r="I38" s="32">
        <v>1758000</v>
      </c>
      <c r="J38" s="32">
        <v>1468000</v>
      </c>
      <c r="K38" s="32">
        <v>2063000</v>
      </c>
      <c r="L38" s="32">
        <v>1721800</v>
      </c>
      <c r="M38" s="6"/>
      <c r="N38" s="6"/>
    </row>
    <row r="39" spans="1:14" ht="25.5" x14ac:dyDescent="0.25">
      <c r="A39" s="17" t="s">
        <v>41</v>
      </c>
      <c r="B39" s="67">
        <f t="shared" si="3"/>
        <v>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18">
        <v>0</v>
      </c>
      <c r="J39" s="18">
        <v>0</v>
      </c>
      <c r="K39" s="18">
        <v>0</v>
      </c>
      <c r="L39" s="18">
        <v>0</v>
      </c>
      <c r="M39" s="32"/>
      <c r="N39" s="6"/>
    </row>
    <row r="40" spans="1:14" ht="25.5" x14ac:dyDescent="0.25">
      <c r="A40" s="17" t="s">
        <v>42</v>
      </c>
      <c r="B40" s="67">
        <f t="shared" si="3"/>
        <v>0</v>
      </c>
      <c r="C40" s="67">
        <f t="shared" si="3"/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18">
        <v>0</v>
      </c>
      <c r="J40" s="18">
        <v>0</v>
      </c>
      <c r="K40" s="18">
        <v>0</v>
      </c>
      <c r="L40" s="18">
        <v>0</v>
      </c>
      <c r="M40" s="32"/>
      <c r="N40" s="6"/>
    </row>
    <row r="41" spans="1:14" ht="25.5" x14ac:dyDescent="0.25">
      <c r="A41" s="17" t="s">
        <v>43</v>
      </c>
      <c r="B41" s="67">
        <f t="shared" ref="B41:C52" si="4">C41+D41+E41+F41+G41+H41+I41+J41+K41+L41+M41+N41</f>
        <v>0</v>
      </c>
      <c r="C41" s="67">
        <f t="shared" si="4"/>
        <v>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18">
        <v>0</v>
      </c>
      <c r="J41" s="18">
        <v>0</v>
      </c>
      <c r="K41" s="18">
        <v>0</v>
      </c>
      <c r="L41" s="18">
        <v>0</v>
      </c>
      <c r="M41" s="32"/>
      <c r="N41" s="6"/>
    </row>
    <row r="42" spans="1:14" ht="25.5" x14ac:dyDescent="0.25">
      <c r="A42" s="17" t="s">
        <v>44</v>
      </c>
      <c r="B42" s="67">
        <f t="shared" si="4"/>
        <v>0</v>
      </c>
      <c r="C42" s="67">
        <f t="shared" si="4"/>
        <v>0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18">
        <v>0</v>
      </c>
      <c r="J42" s="18">
        <v>0</v>
      </c>
      <c r="K42" s="18">
        <v>0</v>
      </c>
      <c r="L42" s="18">
        <v>0</v>
      </c>
      <c r="M42" s="32"/>
      <c r="N42" s="6"/>
    </row>
    <row r="43" spans="1:14" ht="25.5" x14ac:dyDescent="0.25">
      <c r="A43" s="17" t="s">
        <v>27</v>
      </c>
      <c r="B43" s="67">
        <f t="shared" si="4"/>
        <v>0</v>
      </c>
      <c r="C43" s="67">
        <f t="shared" si="4"/>
        <v>0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18">
        <v>0</v>
      </c>
      <c r="J43" s="18">
        <v>0</v>
      </c>
      <c r="K43" s="18">
        <v>0</v>
      </c>
      <c r="L43" s="18">
        <v>0</v>
      </c>
      <c r="M43" s="32"/>
      <c r="N43" s="6"/>
    </row>
    <row r="44" spans="1:14" ht="25.5" x14ac:dyDescent="0.25">
      <c r="A44" s="17" t="s">
        <v>45</v>
      </c>
      <c r="B44" s="67">
        <f t="shared" si="4"/>
        <v>0</v>
      </c>
      <c r="C44" s="67">
        <f t="shared" si="4"/>
        <v>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18">
        <v>0</v>
      </c>
      <c r="J44" s="18">
        <v>0</v>
      </c>
      <c r="K44" s="18">
        <v>0</v>
      </c>
      <c r="L44" s="18">
        <v>0</v>
      </c>
      <c r="M44" s="32"/>
      <c r="N44" s="6"/>
    </row>
    <row r="45" spans="1:14" ht="15" x14ac:dyDescent="0.25">
      <c r="A45" s="14" t="s">
        <v>46</v>
      </c>
      <c r="B45" s="67">
        <f t="shared" si="4"/>
        <v>0</v>
      </c>
      <c r="C45" s="67">
        <f t="shared" si="4"/>
        <v>0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18">
        <v>0</v>
      </c>
      <c r="J45" s="18">
        <v>0</v>
      </c>
      <c r="K45" s="18">
        <v>0</v>
      </c>
      <c r="L45" s="18">
        <v>0</v>
      </c>
      <c r="M45" s="32"/>
      <c r="N45" s="6"/>
    </row>
    <row r="46" spans="1:14" ht="25.5" x14ac:dyDescent="0.25">
      <c r="A46" s="17" t="s">
        <v>47</v>
      </c>
      <c r="B46" s="67">
        <f t="shared" si="4"/>
        <v>0</v>
      </c>
      <c r="C46" s="67">
        <f t="shared" si="4"/>
        <v>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18">
        <v>0</v>
      </c>
      <c r="J46" s="18">
        <v>0</v>
      </c>
      <c r="K46" s="18">
        <v>0</v>
      </c>
      <c r="L46" s="18">
        <v>0</v>
      </c>
      <c r="M46" s="32"/>
      <c r="N46" s="6"/>
    </row>
    <row r="47" spans="1:14" ht="25.5" x14ac:dyDescent="0.25">
      <c r="A47" s="17" t="s">
        <v>48</v>
      </c>
      <c r="B47" s="67">
        <f t="shared" si="4"/>
        <v>0</v>
      </c>
      <c r="C47" s="67">
        <f t="shared" si="4"/>
        <v>0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18">
        <v>0</v>
      </c>
      <c r="J47" s="18">
        <v>0</v>
      </c>
      <c r="K47" s="18">
        <v>0</v>
      </c>
      <c r="L47" s="18">
        <v>0</v>
      </c>
      <c r="M47" s="32"/>
      <c r="N47" s="6"/>
    </row>
    <row r="48" spans="1:14" ht="25.5" x14ac:dyDescent="0.25">
      <c r="A48" s="17" t="s">
        <v>49</v>
      </c>
      <c r="B48" s="67">
        <f t="shared" si="4"/>
        <v>0</v>
      </c>
      <c r="C48" s="67">
        <f t="shared" si="4"/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18">
        <v>0</v>
      </c>
      <c r="J48" s="18">
        <v>0</v>
      </c>
      <c r="K48" s="18">
        <v>0</v>
      </c>
      <c r="L48" s="18">
        <v>0</v>
      </c>
      <c r="M48" s="32"/>
      <c r="N48" s="6"/>
    </row>
    <row r="49" spans="1:14" ht="25.5" x14ac:dyDescent="0.25">
      <c r="A49" s="17" t="s">
        <v>50</v>
      </c>
      <c r="B49" s="67">
        <f t="shared" si="4"/>
        <v>0</v>
      </c>
      <c r="C49" s="67">
        <f t="shared" si="4"/>
        <v>0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18">
        <v>0</v>
      </c>
      <c r="J49" s="18">
        <v>0</v>
      </c>
      <c r="K49" s="18">
        <v>0</v>
      </c>
      <c r="L49" s="18">
        <v>0</v>
      </c>
      <c r="M49" s="32"/>
      <c r="N49" s="6"/>
    </row>
    <row r="50" spans="1:14" ht="25.5" x14ac:dyDescent="0.25">
      <c r="A50" s="17" t="s">
        <v>51</v>
      </c>
      <c r="B50" s="67">
        <f t="shared" si="4"/>
        <v>0</v>
      </c>
      <c r="C50" s="67">
        <f t="shared" si="4"/>
        <v>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18">
        <v>0</v>
      </c>
      <c r="J50" s="18">
        <v>0</v>
      </c>
      <c r="K50" s="18">
        <v>0</v>
      </c>
      <c r="L50" s="18">
        <v>0</v>
      </c>
      <c r="M50" s="32"/>
      <c r="N50" s="6"/>
    </row>
    <row r="51" spans="1:14" ht="25.5" x14ac:dyDescent="0.25">
      <c r="A51" s="17" t="s">
        <v>52</v>
      </c>
      <c r="B51" s="67">
        <f t="shared" si="4"/>
        <v>0</v>
      </c>
      <c r="C51" s="67">
        <f t="shared" si="4"/>
        <v>0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18">
        <v>0</v>
      </c>
      <c r="J51" s="18">
        <v>0</v>
      </c>
      <c r="K51" s="18">
        <v>0</v>
      </c>
      <c r="L51" s="18">
        <v>0</v>
      </c>
      <c r="M51" s="32"/>
      <c r="N51" s="6"/>
    </row>
    <row r="52" spans="1:14" ht="25.5" x14ac:dyDescent="0.25">
      <c r="A52" s="17" t="s">
        <v>53</v>
      </c>
      <c r="B52" s="67">
        <f t="shared" si="4"/>
        <v>0</v>
      </c>
      <c r="C52" s="67">
        <f t="shared" si="4"/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18">
        <v>0</v>
      </c>
      <c r="J52" s="18">
        <v>0</v>
      </c>
      <c r="K52" s="18">
        <v>0</v>
      </c>
      <c r="L52" s="18">
        <v>0</v>
      </c>
      <c r="M52" s="32"/>
      <c r="N52" s="6"/>
    </row>
    <row r="53" spans="1:14" ht="25.5" x14ac:dyDescent="0.25">
      <c r="A53" s="14" t="s">
        <v>28</v>
      </c>
      <c r="B53" s="67">
        <f>C53+D53+E53+F53+G53+H53+I53+J53+K53+L53+M53+N53</f>
        <v>8486494.9600000009</v>
      </c>
      <c r="C53" s="67">
        <f>D53+E53+F53+G53+H53+I53+J53+K53+L53+M53+N53+O53</f>
        <v>4243247.4799999995</v>
      </c>
      <c r="D53" s="74">
        <v>110280.42</v>
      </c>
      <c r="E53" s="58">
        <v>489259.69</v>
      </c>
      <c r="F53" s="16">
        <v>1101905.1200000001</v>
      </c>
      <c r="G53" s="16">
        <v>598107.54</v>
      </c>
      <c r="H53" s="58">
        <v>377246.52</v>
      </c>
      <c r="I53" s="15">
        <v>81999.92</v>
      </c>
      <c r="J53" s="15">
        <v>489082.94</v>
      </c>
      <c r="K53" s="58">
        <v>199438.98</v>
      </c>
      <c r="L53" s="15">
        <v>795926.35</v>
      </c>
      <c r="M53" s="15"/>
      <c r="N53" s="16"/>
    </row>
    <row r="54" spans="1:14" ht="15" x14ac:dyDescent="0.25">
      <c r="A54" s="17" t="s">
        <v>29</v>
      </c>
      <c r="B54" s="67">
        <f>C54+D54+E54+F54+G54+H54+I54+J54+K54+L54+M54+N54</f>
        <v>5979882.8199999994</v>
      </c>
      <c r="C54" s="67">
        <f>D54+E54+F54+G54+H54+I54+J54+K54+L54+M54+N54+O54</f>
        <v>2989941.41</v>
      </c>
      <c r="D54" s="32">
        <v>110280.42</v>
      </c>
      <c r="E54" s="32">
        <v>315090.15000000002</v>
      </c>
      <c r="F54" s="32">
        <v>1101905.1200000001</v>
      </c>
      <c r="G54" s="32">
        <v>263611.55</v>
      </c>
      <c r="H54" s="32">
        <v>276415.52</v>
      </c>
      <c r="I54" s="32">
        <v>81999.92</v>
      </c>
      <c r="J54" s="32">
        <v>28509.11</v>
      </c>
      <c r="K54" s="32">
        <v>78459.27</v>
      </c>
      <c r="L54" s="32">
        <v>733670.35</v>
      </c>
      <c r="M54" s="32"/>
      <c r="N54" s="66"/>
    </row>
    <row r="55" spans="1:14" ht="25.5" x14ac:dyDescent="0.25">
      <c r="A55" s="17" t="s">
        <v>30</v>
      </c>
      <c r="B55" s="67">
        <v>0</v>
      </c>
      <c r="C55" s="67">
        <v>0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18">
        <v>0</v>
      </c>
      <c r="J55" s="32">
        <v>0</v>
      </c>
      <c r="K55" s="32">
        <v>0</v>
      </c>
      <c r="L55" s="32">
        <v>0</v>
      </c>
      <c r="M55" s="32"/>
      <c r="N55" s="32"/>
    </row>
    <row r="56" spans="1:14" ht="25.5" x14ac:dyDescent="0.25">
      <c r="A56" s="17" t="s">
        <v>31</v>
      </c>
      <c r="B56" s="67">
        <f t="shared" ref="B56:C74" si="5">C56+D56+E56+F56+G56+H56+I56+J56+K56+L56+M56+N56</f>
        <v>58796.899999999994</v>
      </c>
      <c r="C56" s="67">
        <f t="shared" si="5"/>
        <v>29398.45</v>
      </c>
      <c r="D56" s="32">
        <v>0</v>
      </c>
      <c r="E56" s="32">
        <v>0</v>
      </c>
      <c r="F56" s="32">
        <v>0</v>
      </c>
      <c r="G56" s="32">
        <v>0</v>
      </c>
      <c r="H56" s="32">
        <v>7611</v>
      </c>
      <c r="I56" s="18">
        <v>0</v>
      </c>
      <c r="J56" s="32">
        <v>21787.45</v>
      </c>
      <c r="K56" s="32">
        <v>0</v>
      </c>
      <c r="L56" s="32">
        <v>0</v>
      </c>
      <c r="M56" s="32"/>
      <c r="N56" s="6"/>
    </row>
    <row r="57" spans="1:14" ht="25.5" x14ac:dyDescent="0.25">
      <c r="A57" s="17" t="s">
        <v>32</v>
      </c>
      <c r="B57" s="67">
        <f>C57+D57+E57+F57+G57+H57+I57+J57+K57+L57+M57+N57</f>
        <v>1039692.8</v>
      </c>
      <c r="C57" s="67">
        <f>D57+E57+F57+G57+H57+I57+J57+K57+L57+M57+N57+O57</f>
        <v>519846.40000000002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18">
        <v>0</v>
      </c>
      <c r="J57" s="32">
        <v>438786.38</v>
      </c>
      <c r="K57" s="32">
        <v>26060.02</v>
      </c>
      <c r="L57" s="32">
        <v>55000</v>
      </c>
      <c r="M57" s="32"/>
      <c r="N57" s="32"/>
    </row>
    <row r="58" spans="1:14" ht="25.5" x14ac:dyDescent="0.25">
      <c r="A58" s="17" t="s">
        <v>33</v>
      </c>
      <c r="B58" s="67">
        <f>C58+D58+E58+F58+G58+H58+I58+J58+K58+L58+M58+N58</f>
        <v>1175753.3999999999</v>
      </c>
      <c r="C58" s="67">
        <f>D58+E58+F58+G58+H58+I58+J58+K58+L58+M58+N58+O58</f>
        <v>587876.69999999995</v>
      </c>
      <c r="D58" s="32">
        <v>0</v>
      </c>
      <c r="E58" s="32">
        <v>69561</v>
      </c>
      <c r="F58" s="32">
        <v>0</v>
      </c>
      <c r="G58" s="32">
        <v>334495.99</v>
      </c>
      <c r="H58" s="32">
        <v>93220</v>
      </c>
      <c r="I58" s="32">
        <v>0</v>
      </c>
      <c r="J58" s="32">
        <v>0</v>
      </c>
      <c r="K58" s="32">
        <v>90599.71</v>
      </c>
      <c r="L58" s="32">
        <v>0</v>
      </c>
      <c r="M58" s="32"/>
      <c r="N58" s="32"/>
    </row>
    <row r="59" spans="1:14" ht="15" x14ac:dyDescent="0.25">
      <c r="A59" s="17" t="s">
        <v>54</v>
      </c>
      <c r="B59" s="67">
        <f t="shared" si="5"/>
        <v>0</v>
      </c>
      <c r="C59" s="67">
        <f t="shared" si="5"/>
        <v>0</v>
      </c>
      <c r="D59" s="32">
        <v>0</v>
      </c>
      <c r="E59" s="55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32"/>
      <c r="M59" s="32"/>
      <c r="N59" s="6"/>
    </row>
    <row r="60" spans="1:14" ht="15" x14ac:dyDescent="0.25">
      <c r="A60" s="17" t="s">
        <v>55</v>
      </c>
      <c r="B60" s="67">
        <f t="shared" si="5"/>
        <v>0</v>
      </c>
      <c r="C60" s="67">
        <f t="shared" si="5"/>
        <v>0</v>
      </c>
      <c r="D60" s="32">
        <v>0</v>
      </c>
      <c r="E60" s="55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2"/>
      <c r="M60" s="32"/>
      <c r="N60" s="6"/>
    </row>
    <row r="61" spans="1:14" ht="15" x14ac:dyDescent="0.25">
      <c r="A61" s="17" t="s">
        <v>34</v>
      </c>
      <c r="B61" s="67">
        <f t="shared" si="5"/>
        <v>14512</v>
      </c>
      <c r="C61" s="67">
        <f t="shared" si="5"/>
        <v>7256</v>
      </c>
      <c r="D61" s="32">
        <v>0</v>
      </c>
      <c r="E61" s="55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7256</v>
      </c>
      <c r="M61" s="32"/>
      <c r="N61" s="32"/>
    </row>
    <row r="62" spans="1:14" ht="25.5" x14ac:dyDescent="0.25">
      <c r="A62" s="17" t="s">
        <v>56</v>
      </c>
      <c r="B62" s="67">
        <f>C62+D62+E62+F62+G62+H62+I62+J62+K62+L62+M62+N62</f>
        <v>217857.04</v>
      </c>
      <c r="C62" s="67">
        <f>D62+E62+F62+G62+H62+I62+J62+K62+L62+M62+N62+O62</f>
        <v>108928.51999999999</v>
      </c>
      <c r="D62" s="32">
        <v>0</v>
      </c>
      <c r="E62" s="32">
        <v>104608.54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4319.9799999999996</v>
      </c>
      <c r="L62" s="32">
        <v>0</v>
      </c>
      <c r="M62" s="32"/>
      <c r="N62" s="16"/>
    </row>
    <row r="63" spans="1:14" ht="15" x14ac:dyDescent="0.25">
      <c r="A63" s="14" t="s">
        <v>57</v>
      </c>
      <c r="B63" s="67">
        <f t="shared" si="5"/>
        <v>7788536.1600000001</v>
      </c>
      <c r="C63" s="67">
        <f t="shared" si="5"/>
        <v>3894268.08</v>
      </c>
      <c r="D63" s="58">
        <v>0</v>
      </c>
      <c r="E63" s="58">
        <v>0</v>
      </c>
      <c r="F63" s="16">
        <v>2299619.0499999998</v>
      </c>
      <c r="G63" s="16">
        <v>0</v>
      </c>
      <c r="H63" s="16">
        <v>0</v>
      </c>
      <c r="I63" s="15">
        <v>0</v>
      </c>
      <c r="J63" s="15">
        <v>1163769.08</v>
      </c>
      <c r="K63" s="58">
        <v>0</v>
      </c>
      <c r="L63" s="58">
        <v>430879.95</v>
      </c>
      <c r="M63" s="32"/>
      <c r="N63" s="6"/>
    </row>
    <row r="64" spans="1:14" ht="15" x14ac:dyDescent="0.25">
      <c r="A64" s="17" t="s">
        <v>58</v>
      </c>
      <c r="B64" s="67">
        <f>C64+D64+E64+F64+G64+H64+I64+J64+K64+L64+M64+N64</f>
        <v>7788536.1600000001</v>
      </c>
      <c r="C64" s="67">
        <f>D64+E64+F64+G64+H64+I64+J64+K64+L64+M64+N64+O64</f>
        <v>3894268.08</v>
      </c>
      <c r="D64" s="32">
        <v>0</v>
      </c>
      <c r="E64" s="55">
        <v>0</v>
      </c>
      <c r="F64" s="32">
        <v>2299619.0499999998</v>
      </c>
      <c r="G64" s="16">
        <v>0</v>
      </c>
      <c r="H64" s="16">
        <v>0</v>
      </c>
      <c r="I64" s="18">
        <v>0</v>
      </c>
      <c r="J64" s="32">
        <v>1163769.08</v>
      </c>
      <c r="K64" s="32">
        <v>0</v>
      </c>
      <c r="L64" s="32">
        <v>430879.95</v>
      </c>
      <c r="M64" s="32"/>
      <c r="N64" s="32"/>
    </row>
    <row r="65" spans="1:14" ht="15" x14ac:dyDescent="0.25">
      <c r="A65" s="17" t="s">
        <v>59</v>
      </c>
      <c r="B65" s="67">
        <f>C65+D65+E65+F65+G65+H65+I65+J65+K65+L65+M65+N65</f>
        <v>0</v>
      </c>
      <c r="C65" s="67">
        <f>D65+E65+F65+G65+H65+I65+J65+K65+L65+M65+N65+O65</f>
        <v>0</v>
      </c>
      <c r="D65" s="32">
        <v>0</v>
      </c>
      <c r="E65" s="55">
        <v>0</v>
      </c>
      <c r="F65" s="55">
        <v>0</v>
      </c>
      <c r="G65" s="16">
        <v>0</v>
      </c>
      <c r="H65" s="16">
        <v>0</v>
      </c>
      <c r="I65" s="18">
        <v>0</v>
      </c>
      <c r="J65" s="18">
        <v>0</v>
      </c>
      <c r="K65" s="32">
        <v>0</v>
      </c>
      <c r="L65" s="32">
        <v>0</v>
      </c>
      <c r="M65" s="32"/>
      <c r="N65" s="32"/>
    </row>
    <row r="66" spans="1:14" ht="25.5" x14ac:dyDescent="0.25">
      <c r="A66" s="17" t="s">
        <v>60</v>
      </c>
      <c r="B66" s="67">
        <f t="shared" si="5"/>
        <v>0</v>
      </c>
      <c r="C66" s="67">
        <f t="shared" si="5"/>
        <v>0</v>
      </c>
      <c r="D66" s="32">
        <v>0</v>
      </c>
      <c r="E66" s="55">
        <v>0</v>
      </c>
      <c r="F66" s="55">
        <v>0</v>
      </c>
      <c r="G66" s="16">
        <v>0</v>
      </c>
      <c r="H66" s="16">
        <v>0</v>
      </c>
      <c r="I66" s="18">
        <v>0</v>
      </c>
      <c r="J66" s="18">
        <v>0</v>
      </c>
      <c r="K66" s="32">
        <v>0</v>
      </c>
      <c r="L66" s="32">
        <v>0</v>
      </c>
      <c r="M66" s="32"/>
      <c r="N66" s="6"/>
    </row>
    <row r="67" spans="1:14" ht="38.25" x14ac:dyDescent="0.25">
      <c r="A67" s="17" t="s">
        <v>61</v>
      </c>
      <c r="B67" s="67">
        <f t="shared" si="5"/>
        <v>0</v>
      </c>
      <c r="C67" s="67">
        <f t="shared" si="5"/>
        <v>0</v>
      </c>
      <c r="D67" s="32">
        <v>0</v>
      </c>
      <c r="E67" s="55">
        <v>0</v>
      </c>
      <c r="F67" s="55">
        <v>0</v>
      </c>
      <c r="G67" s="16">
        <v>0</v>
      </c>
      <c r="H67" s="16">
        <v>0</v>
      </c>
      <c r="I67" s="18">
        <v>0</v>
      </c>
      <c r="J67" s="18">
        <v>0</v>
      </c>
      <c r="K67" s="32">
        <v>0</v>
      </c>
      <c r="L67" s="32">
        <v>0</v>
      </c>
      <c r="M67" s="32"/>
      <c r="N67" s="6"/>
    </row>
    <row r="68" spans="1:14" ht="25.5" x14ac:dyDescent="0.25">
      <c r="A68" s="14" t="s">
        <v>62</v>
      </c>
      <c r="B68" s="67">
        <f t="shared" si="5"/>
        <v>0</v>
      </c>
      <c r="C68" s="67">
        <f t="shared" si="5"/>
        <v>0</v>
      </c>
      <c r="D68" s="32">
        <v>0</v>
      </c>
      <c r="E68" s="55">
        <v>0</v>
      </c>
      <c r="F68" s="55">
        <v>0</v>
      </c>
      <c r="G68" s="16">
        <v>0</v>
      </c>
      <c r="H68" s="16">
        <v>0</v>
      </c>
      <c r="I68" s="18">
        <v>0</v>
      </c>
      <c r="J68" s="18">
        <v>0</v>
      </c>
      <c r="K68" s="32">
        <v>0</v>
      </c>
      <c r="L68" s="32">
        <v>0</v>
      </c>
      <c r="M68" s="32"/>
      <c r="N68" s="6"/>
    </row>
    <row r="69" spans="1:14" ht="15" x14ac:dyDescent="0.25">
      <c r="A69" s="17" t="s">
        <v>63</v>
      </c>
      <c r="B69" s="67">
        <f t="shared" si="5"/>
        <v>0</v>
      </c>
      <c r="C69" s="67">
        <f t="shared" si="5"/>
        <v>0</v>
      </c>
      <c r="D69" s="32">
        <v>0</v>
      </c>
      <c r="E69" s="55">
        <v>0</v>
      </c>
      <c r="F69" s="55">
        <v>0</v>
      </c>
      <c r="G69" s="16">
        <v>0</v>
      </c>
      <c r="H69" s="16">
        <v>0</v>
      </c>
      <c r="I69" s="18">
        <v>0</v>
      </c>
      <c r="J69" s="18">
        <v>0</v>
      </c>
      <c r="K69" s="32">
        <v>0</v>
      </c>
      <c r="L69" s="32">
        <v>0</v>
      </c>
      <c r="M69" s="32"/>
      <c r="N69" s="6"/>
    </row>
    <row r="70" spans="1:14" ht="25.5" x14ac:dyDescent="0.25">
      <c r="A70" s="17" t="s">
        <v>64</v>
      </c>
      <c r="B70" s="67">
        <f t="shared" si="5"/>
        <v>0</v>
      </c>
      <c r="C70" s="67">
        <f t="shared" si="5"/>
        <v>0</v>
      </c>
      <c r="D70" s="32">
        <v>0</v>
      </c>
      <c r="E70" s="55">
        <v>0</v>
      </c>
      <c r="F70" s="55">
        <v>0</v>
      </c>
      <c r="G70" s="16">
        <v>0</v>
      </c>
      <c r="H70" s="16">
        <v>0</v>
      </c>
      <c r="I70" s="18">
        <v>0</v>
      </c>
      <c r="J70" s="18">
        <v>0</v>
      </c>
      <c r="K70" s="32">
        <v>0</v>
      </c>
      <c r="L70" s="32">
        <v>0</v>
      </c>
      <c r="M70" s="32"/>
      <c r="N70" s="6"/>
    </row>
    <row r="71" spans="1:14" ht="15" x14ac:dyDescent="0.25">
      <c r="A71" s="14" t="s">
        <v>65</v>
      </c>
      <c r="B71" s="67">
        <f t="shared" si="5"/>
        <v>0</v>
      </c>
      <c r="C71" s="67">
        <f t="shared" si="5"/>
        <v>0</v>
      </c>
      <c r="D71" s="32">
        <v>0</v>
      </c>
      <c r="E71" s="55">
        <v>0</v>
      </c>
      <c r="F71" s="55">
        <v>0</v>
      </c>
      <c r="G71" s="16">
        <v>0</v>
      </c>
      <c r="H71" s="16">
        <v>0</v>
      </c>
      <c r="I71" s="18">
        <v>0</v>
      </c>
      <c r="J71" s="18">
        <v>0</v>
      </c>
      <c r="K71" s="32">
        <v>0</v>
      </c>
      <c r="L71" s="32">
        <v>0</v>
      </c>
      <c r="M71" s="32"/>
      <c r="N71" s="6"/>
    </row>
    <row r="72" spans="1:14" ht="25.5" x14ac:dyDescent="0.25">
      <c r="A72" s="17" t="s">
        <v>66</v>
      </c>
      <c r="B72" s="67">
        <f t="shared" si="5"/>
        <v>0</v>
      </c>
      <c r="C72" s="67">
        <f t="shared" si="5"/>
        <v>0</v>
      </c>
      <c r="D72" s="32">
        <v>0</v>
      </c>
      <c r="E72" s="55">
        <v>0</v>
      </c>
      <c r="F72" s="55">
        <v>0</v>
      </c>
      <c r="G72" s="16">
        <v>0</v>
      </c>
      <c r="H72" s="16">
        <v>0</v>
      </c>
      <c r="I72" s="18">
        <v>0</v>
      </c>
      <c r="J72" s="18">
        <v>0</v>
      </c>
      <c r="K72" s="32">
        <v>0</v>
      </c>
      <c r="L72" s="32">
        <v>0</v>
      </c>
      <c r="M72" s="32"/>
      <c r="N72" s="6"/>
    </row>
    <row r="73" spans="1:14" ht="25.5" x14ac:dyDescent="0.25">
      <c r="A73" s="17" t="s">
        <v>67</v>
      </c>
      <c r="B73" s="67">
        <f t="shared" si="5"/>
        <v>0</v>
      </c>
      <c r="C73" s="67">
        <f t="shared" si="5"/>
        <v>0</v>
      </c>
      <c r="D73" s="32">
        <v>0</v>
      </c>
      <c r="E73" s="55">
        <v>0</v>
      </c>
      <c r="F73" s="55">
        <v>0</v>
      </c>
      <c r="G73" s="16">
        <v>0</v>
      </c>
      <c r="H73" s="16">
        <v>0</v>
      </c>
      <c r="I73" s="18">
        <v>0</v>
      </c>
      <c r="J73" s="18">
        <v>0</v>
      </c>
      <c r="K73" s="32">
        <v>0</v>
      </c>
      <c r="L73" s="32">
        <v>0</v>
      </c>
      <c r="M73" s="32"/>
      <c r="N73" s="6"/>
    </row>
    <row r="74" spans="1:14" ht="25.5" x14ac:dyDescent="0.25">
      <c r="A74" s="17" t="s">
        <v>68</v>
      </c>
      <c r="B74" s="67">
        <f t="shared" si="5"/>
        <v>0</v>
      </c>
      <c r="C74" s="67">
        <f t="shared" si="5"/>
        <v>0</v>
      </c>
      <c r="D74" s="32">
        <v>0</v>
      </c>
      <c r="E74" s="55">
        <v>0</v>
      </c>
      <c r="F74" s="55">
        <v>0</v>
      </c>
      <c r="G74" s="6"/>
      <c r="I74" s="18">
        <v>0</v>
      </c>
      <c r="J74" s="18">
        <v>0</v>
      </c>
      <c r="K74" s="32">
        <v>0</v>
      </c>
      <c r="L74" s="32">
        <v>0</v>
      </c>
      <c r="M74" s="32"/>
      <c r="N74" s="6"/>
    </row>
    <row r="75" spans="1:14" ht="15" x14ac:dyDescent="0.2">
      <c r="A75" s="20" t="s">
        <v>35</v>
      </c>
      <c r="B75" s="68">
        <f>C75+D75+E75+F75+G75+H75+I75+J75+K75+L75+M75+N75</f>
        <v>0</v>
      </c>
      <c r="C75" s="68">
        <f>D75+E75+F75+G75+H75+I75+J75+K75+L75+M75+N75+O75</f>
        <v>0</v>
      </c>
      <c r="D75" s="73">
        <v>0</v>
      </c>
      <c r="E75" s="73">
        <v>0</v>
      </c>
      <c r="F75" s="75">
        <v>0</v>
      </c>
      <c r="G75" s="73">
        <v>0</v>
      </c>
      <c r="H75" s="73">
        <v>0</v>
      </c>
      <c r="I75" s="73">
        <v>0</v>
      </c>
      <c r="J75" s="73">
        <v>0</v>
      </c>
      <c r="K75" s="73">
        <v>0</v>
      </c>
      <c r="L75" s="73">
        <v>0</v>
      </c>
      <c r="M75" s="60"/>
      <c r="N75" s="60"/>
    </row>
    <row r="76" spans="1:14" ht="15" x14ac:dyDescent="0.25">
      <c r="A76" s="22"/>
      <c r="B76" s="61"/>
      <c r="C76" s="62"/>
      <c r="D76" s="61"/>
      <c r="E76" s="61"/>
      <c r="I76" s="13"/>
    </row>
    <row r="77" spans="1:14" ht="15" x14ac:dyDescent="0.2">
      <c r="A77" s="11" t="s">
        <v>69</v>
      </c>
      <c r="B77" s="63"/>
      <c r="C77" s="64"/>
      <c r="D77" s="63"/>
      <c r="E77" s="63"/>
      <c r="F77" s="23"/>
      <c r="G77" s="23"/>
      <c r="H77" s="24"/>
      <c r="I77" s="13"/>
      <c r="J77" s="23"/>
      <c r="K77" s="23"/>
      <c r="L77" s="23"/>
      <c r="M77" s="23"/>
      <c r="N77" s="23"/>
    </row>
    <row r="78" spans="1:14" ht="15" x14ac:dyDescent="0.25">
      <c r="A78" s="14" t="s">
        <v>70</v>
      </c>
      <c r="B78" s="61"/>
      <c r="C78" s="62"/>
      <c r="D78" s="61"/>
      <c r="E78" s="61"/>
      <c r="I78" s="13"/>
    </row>
    <row r="79" spans="1:14" ht="25.5" x14ac:dyDescent="0.25">
      <c r="A79" s="17" t="s">
        <v>71</v>
      </c>
      <c r="B79" s="61"/>
      <c r="C79" s="62"/>
      <c r="D79" s="61"/>
      <c r="E79" s="61"/>
      <c r="I79" s="13"/>
    </row>
    <row r="80" spans="1:14" ht="25.5" x14ac:dyDescent="0.25">
      <c r="A80" s="17" t="s">
        <v>72</v>
      </c>
      <c r="B80" s="61"/>
      <c r="C80" s="62"/>
      <c r="D80" s="61"/>
      <c r="E80" s="61"/>
      <c r="I80" s="13"/>
    </row>
    <row r="81" spans="1:14" ht="15" x14ac:dyDescent="0.25">
      <c r="A81" s="14" t="s">
        <v>73</v>
      </c>
      <c r="B81" s="61"/>
      <c r="C81" s="62"/>
      <c r="D81" s="61"/>
      <c r="E81" s="61"/>
      <c r="I81" s="13"/>
    </row>
    <row r="82" spans="1:14" ht="25.5" x14ac:dyDescent="0.25">
      <c r="A82" s="17" t="s">
        <v>74</v>
      </c>
      <c r="B82" s="61"/>
      <c r="C82" s="62"/>
      <c r="D82" s="61"/>
      <c r="E82" s="61"/>
      <c r="I82" s="13"/>
      <c r="N82" s="6"/>
    </row>
    <row r="83" spans="1:14" ht="25.5" x14ac:dyDescent="0.25">
      <c r="A83" s="17" t="s">
        <v>75</v>
      </c>
      <c r="B83" s="61"/>
      <c r="C83" s="62"/>
      <c r="D83" s="61"/>
      <c r="E83" s="61"/>
      <c r="I83" s="13"/>
    </row>
    <row r="84" spans="1:14" ht="15" x14ac:dyDescent="0.25">
      <c r="A84" s="14" t="s">
        <v>76</v>
      </c>
      <c r="B84" s="61"/>
      <c r="C84" s="62"/>
      <c r="D84" s="61"/>
      <c r="E84" s="61"/>
      <c r="I84" s="13"/>
    </row>
    <row r="85" spans="1:14" ht="25.5" x14ac:dyDescent="0.25">
      <c r="A85" s="17" t="s">
        <v>77</v>
      </c>
      <c r="B85" s="61"/>
      <c r="C85" s="62"/>
      <c r="D85" s="61"/>
      <c r="E85" s="61"/>
      <c r="I85" s="13"/>
    </row>
    <row r="86" spans="1:14" ht="15" x14ac:dyDescent="0.2">
      <c r="A86" s="20" t="s">
        <v>78</v>
      </c>
      <c r="B86" s="65"/>
      <c r="C86" s="65"/>
      <c r="D86" s="65"/>
      <c r="E86" s="65"/>
      <c r="F86" s="25"/>
      <c r="G86" s="25"/>
      <c r="H86" s="26"/>
      <c r="I86" s="27"/>
      <c r="J86" s="25"/>
      <c r="K86" s="25"/>
      <c r="L86" s="25"/>
      <c r="M86" s="25"/>
      <c r="N86" s="28"/>
    </row>
    <row r="87" spans="1:14" ht="15" x14ac:dyDescent="0.25">
      <c r="B87" s="61"/>
      <c r="C87" s="61"/>
      <c r="D87" s="61"/>
      <c r="E87" s="61"/>
      <c r="I87" s="13"/>
    </row>
    <row r="88" spans="1:14" ht="15" x14ac:dyDescent="0.2">
      <c r="A88" s="29" t="s">
        <v>79</v>
      </c>
      <c r="B88" s="72">
        <f t="shared" ref="B88:L88" si="6">B10</f>
        <v>156971330.21000001</v>
      </c>
      <c r="C88" s="72">
        <f t="shared" si="6"/>
        <v>13426977.469999999</v>
      </c>
      <c r="D88" s="72">
        <f t="shared" si="6"/>
        <v>17637980.48</v>
      </c>
      <c r="E88" s="72">
        <f t="shared" si="6"/>
        <v>18201337.670000002</v>
      </c>
      <c r="F88" s="72">
        <f t="shared" si="6"/>
        <v>19186638.32</v>
      </c>
      <c r="G88" s="72">
        <f t="shared" si="6"/>
        <v>16448363.740000002</v>
      </c>
      <c r="H88" s="72">
        <f t="shared" si="6"/>
        <v>15569046.909999998</v>
      </c>
      <c r="I88" s="72">
        <f t="shared" si="6"/>
        <v>16123830.000000002</v>
      </c>
      <c r="J88" s="72">
        <f t="shared" si="6"/>
        <v>17347649.68</v>
      </c>
      <c r="K88" s="72">
        <f t="shared" si="6"/>
        <v>13359356.640000001</v>
      </c>
      <c r="L88" s="72">
        <f t="shared" si="6"/>
        <v>17807664.859999999</v>
      </c>
      <c r="M88" s="30"/>
      <c r="N88" s="31"/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1" ht="15.75" x14ac:dyDescent="0.3">
      <c r="A100" s="33" t="s">
        <v>100</v>
      </c>
      <c r="B100" s="34"/>
      <c r="C100" s="34"/>
      <c r="D100" s="34"/>
      <c r="E100" s="33" t="s">
        <v>101</v>
      </c>
      <c r="F100" s="34"/>
      <c r="G100" s="34"/>
      <c r="H100" s="34"/>
      <c r="I100" s="33" t="s">
        <v>102</v>
      </c>
      <c r="J100" s="34"/>
      <c r="K100" s="34"/>
    </row>
    <row r="101" spans="1:11" ht="17.25" x14ac:dyDescent="0.35">
      <c r="A101" s="35" t="s">
        <v>103</v>
      </c>
      <c r="B101" s="36"/>
      <c r="C101" s="36"/>
      <c r="D101" s="34"/>
      <c r="E101" s="35" t="s">
        <v>104</v>
      </c>
      <c r="F101" s="37"/>
      <c r="G101" s="34"/>
      <c r="H101" s="34"/>
      <c r="I101" s="35" t="s">
        <v>105</v>
      </c>
      <c r="J101" s="37"/>
      <c r="K101" s="34"/>
    </row>
    <row r="102" spans="1:11" ht="16.5" x14ac:dyDescent="0.3">
      <c r="A102" s="38" t="s">
        <v>106</v>
      </c>
      <c r="B102" s="34"/>
      <c r="C102" s="34"/>
      <c r="D102" s="34"/>
      <c r="E102" s="38" t="s">
        <v>107</v>
      </c>
      <c r="F102" s="34"/>
      <c r="G102" s="34"/>
      <c r="H102" s="34"/>
      <c r="I102" s="38" t="s">
        <v>108</v>
      </c>
      <c r="J102" s="34"/>
      <c r="K102" s="34"/>
    </row>
    <row r="103" spans="1:11" ht="15" x14ac:dyDescent="0.25">
      <c r="K103" s="34"/>
    </row>
    <row r="104" spans="1:11" ht="16.5" x14ac:dyDescent="0.3">
      <c r="A104" s="38"/>
      <c r="B104" s="34"/>
      <c r="C104" s="34"/>
      <c r="D104" s="34"/>
      <c r="E104" s="38"/>
      <c r="F104" s="34"/>
      <c r="G104" s="34"/>
      <c r="H104" s="34"/>
      <c r="I104" s="38"/>
      <c r="J104" s="34"/>
      <c r="K104" s="34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Ejecucion</vt:lpstr>
      <vt:lpstr>Hoja1</vt:lpstr>
      <vt:lpstr>Gráfico1</vt:lpstr>
      <vt:lpstr>'Planilla Ejecucion'!Títulos_a_imprimir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Temistocle Napoleon Santana</cp:lastModifiedBy>
  <cp:lastPrinted>2023-06-14T22:16:35Z</cp:lastPrinted>
  <dcterms:created xsi:type="dcterms:W3CDTF">2018-04-17T18:57:16Z</dcterms:created>
  <dcterms:modified xsi:type="dcterms:W3CDTF">2023-11-09T17:14:51Z</dcterms:modified>
</cp:coreProperties>
</file>